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4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centage Contribution Per Mon" sheetId="1" r:id="rId3"/>
    <sheet state="visible" name="2026 Monthly Base Pay" sheetId="2" r:id="rId4"/>
    <sheet state="visible" name="Monthly 5% Match Value" sheetId="3" r:id="rId5"/>
    <sheet state="visible" name="Annual 5% Match Value" sheetId="4" r:id="rId6"/>
    <sheet state="hidden" name="draft pay chart" sheetId="5" r:id="rId7"/>
  </sheets>
  <definedNames/>
  <calcPr/>
</workbook>
</file>

<file path=xl/sharedStrings.xml><?xml version="1.0" encoding="utf-8"?>
<sst xmlns="http://schemas.openxmlformats.org/spreadsheetml/2006/main" count="475" uniqueCount="58">
  <si>
    <t>&lt;- $24,500 / 12</t>
  </si>
  <si>
    <t>Percentage of Monthly Base Pay to Contribute to Maximize TSP Contribution ($24,500) by Dec 31 2026 and Receive Full 5% Matching Each Month</t>
  </si>
  <si>
    <t>Less than 2</t>
  </si>
  <si>
    <t>Over 2</t>
  </si>
  <si>
    <t>Over 3</t>
  </si>
  <si>
    <t>Over 4</t>
  </si>
  <si>
    <t>Over 6</t>
  </si>
  <si>
    <t>Over 8</t>
  </si>
  <si>
    <t>Over 10</t>
  </si>
  <si>
    <t>Over 12</t>
  </si>
  <si>
    <t>Over 14</t>
  </si>
  <si>
    <t>Over 16</t>
  </si>
  <si>
    <t>Over 18</t>
  </si>
  <si>
    <t>Over 20</t>
  </si>
  <si>
    <t>Over 22</t>
  </si>
  <si>
    <t>Over 24</t>
  </si>
  <si>
    <t>Over 26</t>
  </si>
  <si>
    <t>E-9</t>
  </si>
  <si>
    <t>E-8</t>
  </si>
  <si>
    <t>E-7</t>
  </si>
  <si>
    <t>E-6</t>
  </si>
  <si>
    <t>E-5</t>
  </si>
  <si>
    <t>E-4</t>
  </si>
  <si>
    <t>E-3</t>
  </si>
  <si>
    <t>E-2</t>
  </si>
  <si>
    <t>E-1</t>
  </si>
  <si>
    <t>O-8</t>
  </si>
  <si>
    <t>O-7</t>
  </si>
  <si>
    <t>O-6</t>
  </si>
  <si>
    <t>O-5</t>
  </si>
  <si>
    <t>O-4</t>
  </si>
  <si>
    <t>O-3</t>
  </si>
  <si>
    <t>O-2</t>
  </si>
  <si>
    <t>O-1</t>
  </si>
  <si>
    <t>O-3E</t>
  </si>
  <si>
    <t>O-2E</t>
  </si>
  <si>
    <t>O-1E</t>
  </si>
  <si>
    <t>W-5</t>
  </si>
  <si>
    <t>W-4</t>
  </si>
  <si>
    <t>W-3</t>
  </si>
  <si>
    <t>W-2</t>
  </si>
  <si>
    <t>W-1</t>
  </si>
  <si>
    <t>2026 Monthly Military Base Pay</t>
  </si>
  <si>
    <t>Under 2</t>
  </si>
  <si>
    <t>2026 Value of Your 5% Match Monthly</t>
  </si>
  <si>
    <t>Paygrade</t>
  </si>
  <si>
    <t>Less than 2*</t>
  </si>
  <si>
    <t>*1% Match Only Under 2 Years, 5% match doesn't start until 2 years time in service</t>
  </si>
  <si>
    <t>2026 Value of Your 5% Match Annually</t>
  </si>
  <si>
    <t>Pay Grade</t>
  </si>
  <si>
    <t>Years of Service</t>
  </si>
  <si>
    <t>E-1Less than 4 months</t>
  </si>
  <si>
    <t>O-10*Note 1</t>
  </si>
  <si>
    <t>O-9*Note 1</t>
  </si>
  <si>
    <t>O-8*Note 1</t>
  </si>
  <si>
    <t>O-7*Note 1</t>
  </si>
  <si>
    <t>O-6*Note 2</t>
  </si>
  <si>
    <t>Commissioned Officer With Over 4 Years of Active Service as an Enlisted Member or Warrant Officer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</si>
</sst>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17">
    <font>
      <sz val="10.0"/>
      <color rgb="FF000000"/>
      <name val="Arial"/>
    </font>
    <font>
      <b/>
      <sz val="14.0"/>
      <color rgb="FF000000"/>
      <name val="Cambria"/>
    </font>
    <font/>
    <font>
      <b/>
      <sz val="12.0"/>
    </font>
    <font>
      <b/>
      <sz val="14.0"/>
    </font>
    <font>
      <sz val="14.0"/>
    </font>
    <font>
      <u/>
      <sz val="14.0"/>
      <color rgb="FF0000FF"/>
      <name val="Cambria"/>
    </font>
    <font>
      <sz val="12.0"/>
      <name val="Cambria"/>
    </font>
    <font>
      <sz val="12.0"/>
      <color rgb="FF000000"/>
      <name val="Cambria"/>
    </font>
    <font>
      <name val="Cambria"/>
    </font>
    <font>
      <b/>
      <sz val="12.0"/>
      <color rgb="FF000000"/>
      <name val="Cambria"/>
    </font>
    <font>
      <b/>
      <sz val="13.0"/>
      <color rgb="FF000000"/>
      <name val="Cambria"/>
    </font>
    <font>
      <b/>
    </font>
    <font>
      <b/>
      <sz val="14.0"/>
      <name val="Cambria"/>
    </font>
    <font>
      <sz val="14.0"/>
      <name val="Cambria"/>
    </font>
    <font>
      <sz val="11.0"/>
      <color rgb="FF000000"/>
      <name val="Inconsolata"/>
    </font>
    <font>
      <sz val="14.0"/>
      <color rgb="FF000000"/>
      <name val="Cambria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</fills>
  <borders count="10">
    <border/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</border>
    <border>
      <right style="thin">
        <color rgb="FF808080"/>
      </right>
      <top style="thin">
        <color rgb="FF808080"/>
      </top>
    </border>
    <border>
      <bottom style="thin">
        <color rgb="FF808080"/>
      </bottom>
    </border>
    <border>
      <right style="thin">
        <color rgb="FF808080"/>
      </right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bottom style="thin">
        <color rgb="FF80808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horizontal="center"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0" fillId="2" fontId="1" numFmtId="0" xfId="0" applyAlignment="1" applyFont="1">
      <alignment horizontal="center" readingOrder="0"/>
    </xf>
    <xf borderId="1" fillId="2" fontId="1" numFmtId="0" xfId="0" applyAlignment="1" applyBorder="1" applyFont="1">
      <alignment horizontal="center" readingOrder="0"/>
    </xf>
    <xf borderId="0" fillId="0" fontId="4" numFmtId="9" xfId="0" applyAlignment="1" applyFont="1" applyNumberFormat="1">
      <alignment horizontal="center"/>
    </xf>
    <xf borderId="0" fillId="0" fontId="5" numFmtId="0" xfId="0" applyAlignment="1" applyFont="1">
      <alignment horizontal="center"/>
    </xf>
    <xf borderId="0" fillId="0" fontId="2" numFmtId="0" xfId="0" applyFont="1"/>
    <xf borderId="1" fillId="2" fontId="1" numFmtId="0" xfId="0" applyAlignment="1" applyBorder="1" applyFont="1">
      <alignment horizontal="center" readingOrder="0"/>
    </xf>
    <xf borderId="0" fillId="2" fontId="6" numFmtId="0" xfId="0" applyAlignment="1" applyFont="1">
      <alignment horizontal="center" readingOrder="0"/>
    </xf>
    <xf borderId="0" fillId="2" fontId="1" numFmtId="0" xfId="0" applyAlignment="1" applyFont="1">
      <alignment horizontal="center" readingOrder="0"/>
    </xf>
    <xf borderId="1" fillId="2" fontId="1" numFmtId="0" xfId="0" applyAlignment="1" applyBorder="1" applyFont="1">
      <alignment horizontal="center" readingOrder="0"/>
    </xf>
    <xf borderId="0" fillId="0" fontId="7" numFmtId="3" xfId="0" applyFont="1" applyNumberFormat="1"/>
    <xf borderId="1" fillId="0" fontId="8" numFmtId="3" xfId="0" applyAlignment="1" applyBorder="1" applyFont="1" applyNumberFormat="1">
      <alignment horizontal="center"/>
    </xf>
    <xf borderId="1" fillId="2" fontId="8" numFmtId="3" xfId="0" applyAlignment="1" applyBorder="1" applyFont="1" applyNumberFormat="1">
      <alignment horizontal="center" readingOrder="0"/>
    </xf>
    <xf borderId="0" fillId="0" fontId="9" numFmtId="0" xfId="0" applyFont="1"/>
    <xf borderId="1" fillId="2" fontId="1" numFmtId="0" xfId="0" applyAlignment="1" applyBorder="1" applyFont="1">
      <alignment horizontal="center" readingOrder="0"/>
    </xf>
    <xf borderId="2" fillId="2" fontId="8" numFmtId="3" xfId="0" applyAlignment="1" applyBorder="1" applyFont="1" applyNumberFormat="1">
      <alignment horizontal="center" readingOrder="0"/>
    </xf>
    <xf borderId="3" fillId="2" fontId="8" numFmtId="3" xfId="0" applyAlignment="1" applyBorder="1" applyFont="1" applyNumberFormat="1">
      <alignment horizontal="center" readingOrder="0"/>
    </xf>
    <xf borderId="1" fillId="3" fontId="1" numFmtId="0" xfId="0" applyAlignment="1" applyBorder="1" applyFill="1" applyFont="1">
      <alignment horizontal="center" readingOrder="0"/>
    </xf>
    <xf borderId="4" fillId="2" fontId="9" numFmtId="0" xfId="0" applyBorder="1" applyFont="1"/>
    <xf borderId="4" fillId="2" fontId="2" numFmtId="0" xfId="0" applyBorder="1" applyFont="1"/>
    <xf borderId="5" fillId="2" fontId="2" numFmtId="0" xfId="0" applyBorder="1" applyFont="1"/>
    <xf borderId="4" fillId="4" fontId="9" numFmtId="0" xfId="0" applyBorder="1" applyFill="1" applyFont="1"/>
    <xf borderId="4" fillId="4" fontId="2" numFmtId="0" xfId="0" applyBorder="1" applyFont="1"/>
    <xf borderId="5" fillId="4" fontId="2" numFmtId="0" xfId="0" applyBorder="1" applyFont="1"/>
    <xf borderId="6" fillId="2" fontId="10" numFmtId="3" xfId="0" applyAlignment="1" applyBorder="1" applyFont="1" applyNumberFormat="1">
      <alignment horizontal="center" readingOrder="0"/>
    </xf>
    <xf borderId="7" fillId="2" fontId="2" numFmtId="0" xfId="0" applyBorder="1" applyFont="1"/>
    <xf borderId="8" fillId="2" fontId="2" numFmtId="0" xfId="0" applyBorder="1" applyFont="1"/>
    <xf borderId="1" fillId="2" fontId="10" numFmtId="3" xfId="0" applyAlignment="1" applyBorder="1" applyFont="1" applyNumberFormat="1">
      <alignment horizontal="center" readingOrder="0"/>
    </xf>
    <xf borderId="1" fillId="2" fontId="8" numFmtId="3" xfId="0" applyAlignment="1" applyBorder="1" applyFont="1" applyNumberFormat="1">
      <alignment horizontal="center"/>
    </xf>
    <xf borderId="1" fillId="2" fontId="11" numFmtId="0" xfId="0" applyAlignment="1" applyBorder="1" applyFont="1">
      <alignment horizontal="center" readingOrder="0"/>
    </xf>
    <xf borderId="0" fillId="0" fontId="12" numFmtId="0" xfId="0" applyAlignment="1" applyFont="1">
      <alignment horizontal="center" readingOrder="0"/>
    </xf>
    <xf borderId="0" fillId="2" fontId="1" numFmtId="0" xfId="0" applyAlignment="1" applyFont="1">
      <alignment horizontal="center" readingOrder="0"/>
    </xf>
    <xf borderId="0" fillId="2" fontId="1" numFmtId="0" xfId="0" applyAlignment="1" applyFont="1">
      <alignment horizontal="center" readingOrder="0"/>
    </xf>
    <xf borderId="0" fillId="0" fontId="13" numFmtId="1" xfId="0" applyAlignment="1" applyFont="1" applyNumberFormat="1">
      <alignment horizontal="center"/>
    </xf>
    <xf borderId="0" fillId="0" fontId="13" numFmtId="1" xfId="0" applyAlignment="1" applyFont="1" applyNumberFormat="1">
      <alignment horizontal="center" readingOrder="0"/>
    </xf>
    <xf borderId="0" fillId="0" fontId="14" numFmtId="0" xfId="0" applyFont="1"/>
    <xf borderId="0" fillId="0" fontId="14" numFmtId="0" xfId="0" applyAlignment="1" applyFont="1">
      <alignment horizontal="center"/>
    </xf>
    <xf borderId="0" fillId="0" fontId="14" numFmtId="0" xfId="0" applyFont="1"/>
    <xf borderId="0" fillId="0" fontId="13" numFmtId="0" xfId="0" applyAlignment="1" applyFont="1">
      <alignment horizontal="center"/>
    </xf>
    <xf borderId="0" fillId="2" fontId="15" numFmtId="1" xfId="0" applyAlignment="1" applyFont="1" applyNumberFormat="1">
      <alignment readingOrder="0"/>
    </xf>
    <xf borderId="0" fillId="0" fontId="13" numFmtId="3" xfId="0" applyAlignment="1" applyFont="1" applyNumberFormat="1">
      <alignment horizontal="center"/>
    </xf>
    <xf borderId="0" fillId="0" fontId="13" numFmtId="0" xfId="0" applyAlignment="1" applyFont="1">
      <alignment horizontal="center"/>
    </xf>
    <xf borderId="0" fillId="0" fontId="13" numFmtId="1" xfId="0" applyAlignment="1" applyFont="1" applyNumberFormat="1">
      <alignment horizontal="center"/>
    </xf>
    <xf borderId="1" fillId="2" fontId="1" numFmtId="1" xfId="0" applyAlignment="1" applyBorder="1" applyFont="1" applyNumberFormat="1">
      <alignment horizontal="center" readingOrder="0"/>
    </xf>
    <xf borderId="2" fillId="2" fontId="1" numFmtId="0" xfId="0" applyAlignment="1" applyBorder="1" applyFont="1">
      <alignment horizontal="center" readingOrder="0"/>
    </xf>
    <xf borderId="6" fillId="2" fontId="1" numFmtId="0" xfId="0" applyAlignment="1" applyBorder="1" applyFont="1">
      <alignment horizontal="center" readingOrder="0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" fillId="2" fontId="10" numFmtId="0" xfId="0" applyAlignment="1" applyBorder="1" applyFont="1">
      <alignment horizontal="center" readingOrder="0"/>
    </xf>
    <xf borderId="1" fillId="2" fontId="8" numFmtId="165" xfId="0" applyAlignment="1" applyBorder="1" applyFont="1" applyNumberFormat="1">
      <alignment horizontal="center" readingOrder="0"/>
    </xf>
    <xf borderId="1" fillId="2" fontId="8" numFmtId="0" xfId="0" applyAlignment="1" applyBorder="1" applyFont="1">
      <alignment horizontal="center"/>
    </xf>
    <xf borderId="0" fillId="2" fontId="8" numFmtId="165" xfId="0" applyAlignment="1" applyFont="1" applyNumberFormat="1">
      <alignment horizontal="center" readingOrder="0"/>
    </xf>
    <xf borderId="4" fillId="0" fontId="2" numFmtId="0" xfId="0" applyBorder="1" applyFont="1"/>
    <xf borderId="5" fillId="0" fontId="2" numFmtId="0" xfId="0" applyBorder="1" applyFont="1"/>
    <xf borderId="0" fillId="2" fontId="8" numFmtId="0" xfId="0" applyFont="1"/>
    <xf borderId="1" fillId="2" fontId="16" numFmtId="0" xfId="0" applyAlignment="1" applyBorder="1" applyFont="1">
      <alignment horizontal="center"/>
    </xf>
    <xf borderId="1" fillId="2" fontId="1" numFmtId="0" xfId="0" applyAlignment="1" applyBorder="1" applyFont="1">
      <alignment horizontal="center"/>
    </xf>
    <xf borderId="1" fillId="2" fontId="16" numFmtId="165" xfId="0" applyAlignment="1" applyBorder="1" applyFont="1" applyNumberFormat="1">
      <alignment horizontal="center"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4">
    <tableStyle count="3" pivot="0" name="Percentage Contribution Per Mon-style">
      <tableStyleElement dxfId="1" type="headerRow"/>
      <tableStyleElement dxfId="2" type="firstRowStripe"/>
      <tableStyleElement dxfId="3" type="secondRowStripe"/>
    </tableStyle>
    <tableStyle count="3" pivot="0" name="Percentage Contribution Per Mon-style 2">
      <tableStyleElement dxfId="1" type="headerRow"/>
      <tableStyleElement dxfId="2" type="firstRowStripe"/>
      <tableStyleElement dxfId="3" type="secondRowStripe"/>
    </tableStyle>
    <tableStyle count="3" pivot="0" name="Percentage Contribution Per Mon-style 3">
      <tableStyleElement dxfId="1" type="headerRow"/>
      <tableStyleElement dxfId="2" type="firstRowStripe"/>
      <tableStyleElement dxfId="3" type="secondRowStripe"/>
    </tableStyle>
    <tableStyle count="3" pivot="0" name="Percentage Contribution Per Mon-style 4">
      <tableStyleElement dxfId="1" type="headerRow"/>
      <tableStyleElement dxfId="2" type="firstRowStripe"/>
      <tableStyleElement dxfId="3" type="secondRowStripe"/>
    </tableStyle>
    <tableStyle count="3" pivot="0" name="2026 Monthly Base Pay-style">
      <tableStyleElement dxfId="1" type="headerRow"/>
      <tableStyleElement dxfId="2" type="firstRowStripe"/>
      <tableStyleElement dxfId="3" type="secondRowStripe"/>
    </tableStyle>
    <tableStyle count="3" pivot="0" name="2026 Monthly Base Pay-style 2">
      <tableStyleElement dxfId="1" type="headerRow"/>
      <tableStyleElement dxfId="2" type="firstRowStripe"/>
      <tableStyleElement dxfId="3" type="secondRowStripe"/>
    </tableStyle>
    <tableStyle count="3" pivot="0" name="Monthly 5% Match Value-style">
      <tableStyleElement dxfId="1" type="headerRow"/>
      <tableStyleElement dxfId="2" type="firstRowStripe"/>
      <tableStyleElement dxfId="3" type="secondRowStripe"/>
    </tableStyle>
    <tableStyle count="3" pivot="0" name="Monthly 5% Match Value-style 2">
      <tableStyleElement dxfId="1" type="headerRow"/>
      <tableStyleElement dxfId="2" type="firstRowStripe"/>
      <tableStyleElement dxfId="3" type="secondRowStripe"/>
    </tableStyle>
    <tableStyle count="3" pivot="0" name="Monthly 5% Match Value-style 3">
      <tableStyleElement dxfId="1" type="headerRow"/>
      <tableStyleElement dxfId="2" type="firstRowStripe"/>
      <tableStyleElement dxfId="3" type="secondRowStripe"/>
    </tableStyle>
    <tableStyle count="3" pivot="0" name="Monthly 5% Match Value-style 4">
      <tableStyleElement dxfId="1" type="headerRow"/>
      <tableStyleElement dxfId="2" type="firstRowStripe"/>
      <tableStyleElement dxfId="3" type="secondRowStripe"/>
    </tableStyle>
    <tableStyle count="3" pivot="0" name="Annual 5% Match Value-style">
      <tableStyleElement dxfId="1" type="headerRow"/>
      <tableStyleElement dxfId="2" type="firstRowStripe"/>
      <tableStyleElement dxfId="3" type="secondRowStripe"/>
    </tableStyle>
    <tableStyle count="3" pivot="0" name="Annual 5% Match Value-style 2">
      <tableStyleElement dxfId="1" type="headerRow"/>
      <tableStyleElement dxfId="2" type="firstRowStripe"/>
      <tableStyleElement dxfId="3" type="secondRowStripe"/>
    </tableStyle>
    <tableStyle count="3" pivot="0" name="Annual 5% Match Value-style 3">
      <tableStyleElement dxfId="1" type="headerRow"/>
      <tableStyleElement dxfId="2" type="firstRowStripe"/>
      <tableStyleElement dxfId="3" type="secondRowStripe"/>
    </tableStyle>
    <tableStyle count="3" pivot="0" name="Annual 5% Match Value-style 4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2:P11" displayName="Table_1" name="Table_1" id="1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Percentage Contribution Per Mon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0.xml><?xml version="1.0" encoding="utf-8"?>
<table xmlns="http://schemas.openxmlformats.org/spreadsheetml/2006/main" headerRowCount="0" ref="A28:P34" displayName="Table_10" name="Table_10" id="10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Monthly 5% Match Value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1.xml><?xml version="1.0" encoding="utf-8"?>
<table xmlns="http://schemas.openxmlformats.org/spreadsheetml/2006/main" ref="A2:P11" displayName="Table_11" name="Table_11" id="11">
  <tableColumns count="16">
    <tableColumn name="Paygrade" id="1"/>
    <tableColumn name="Less than 2*" id="2"/>
    <tableColumn name="Over 2" id="3"/>
    <tableColumn name="Over 3" id="4"/>
    <tableColumn name="Over 4" id="5"/>
    <tableColumn name="Over 6" id="6"/>
    <tableColumn name="Over 8" id="7"/>
    <tableColumn name="Over 10" id="8"/>
    <tableColumn name="Over 12" id="9"/>
    <tableColumn name="Over 14" id="10"/>
    <tableColumn name="Over 16" id="11"/>
    <tableColumn name="Over 18" id="12"/>
    <tableColumn name="Over 20" id="13"/>
    <tableColumn name="Over 22" id="14"/>
    <tableColumn name="Over 24" id="15"/>
    <tableColumn name="Over 26" id="16"/>
  </tableColumns>
  <tableStyleInfo name="Annual 5% Match Value-style" showColumnStripes="0" showFirstColumn="1" showLastColumn="1" showRowStripes="1"/>
</table>
</file>

<file path=xl/tables/table12.xml><?xml version="1.0" encoding="utf-8"?>
<table xmlns="http://schemas.openxmlformats.org/spreadsheetml/2006/main" headerRowCount="0" ref="A13:P21" displayName="Table_12" name="Table_12" id="12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Annual 5% Match Value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3.xml><?xml version="1.0" encoding="utf-8"?>
<table xmlns="http://schemas.openxmlformats.org/spreadsheetml/2006/main" headerRowCount="0" ref="A23:P26" displayName="Table_13" name="Table_13" id="13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Annual 5% Match Value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4.xml><?xml version="1.0" encoding="utf-8"?>
<table xmlns="http://schemas.openxmlformats.org/spreadsheetml/2006/main" headerRowCount="0" ref="A28:P34" displayName="Table_14" name="Table_14" id="14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Annual 5% Match Value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13:P21" displayName="Table_2" name="Table_2" id="2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Percentage Contribution Per Mon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A23:P26" displayName="Table_3" name="Table_3" id="3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Percentage Contribution Per Mon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A28:P33" displayName="Table_4" name="Table_4" id="4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Percentage Contribution Per Mon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ref="B2:P11" displayName="Table_5" name="Table_5" id="5">
  <tableColumns count="15">
    <tableColumn name="Less than 2" id="1"/>
    <tableColumn name="Over 2" id="2"/>
    <tableColumn name="Over 3" id="3"/>
    <tableColumn name="Over 4" id="4"/>
    <tableColumn name="Over 6" id="5"/>
    <tableColumn name="Over 8" id="6"/>
    <tableColumn name="Over 10" id="7"/>
    <tableColumn name="Over 12" id="8"/>
    <tableColumn name="Over 14" id="9"/>
    <tableColumn name="Over 16" id="10"/>
    <tableColumn name="Over 18" id="11"/>
    <tableColumn name="Over 20" id="12"/>
    <tableColumn name="Over 22" id="13"/>
    <tableColumn name="Over 24" id="14"/>
    <tableColumn name="Over 26" id="15"/>
  </tableColumns>
  <tableStyleInfo name="2026 Monthly Base Pay-style" showColumnStripes="0" showFirstColumn="1" showLastColumn="1" showRowStripes="1"/>
</table>
</file>

<file path=xl/tables/table6.xml><?xml version="1.0" encoding="utf-8"?>
<table xmlns="http://schemas.openxmlformats.org/spreadsheetml/2006/main" ref="B13:P21" displayName="Table_6" name="Table_6" id="6">
  <tableColumns count="15">
    <tableColumn name="Under 2" id="1"/>
    <tableColumn name="Over 2" id="2"/>
    <tableColumn name="Over 3" id="3"/>
    <tableColumn name="Over 4" id="4"/>
    <tableColumn name="Over 6" id="5"/>
    <tableColumn name="Over 8" id="6"/>
    <tableColumn name="Over 10" id="7"/>
    <tableColumn name="Over 12" id="8"/>
    <tableColumn name="Over 14" id="9"/>
    <tableColumn name="Over 16" id="10"/>
    <tableColumn name="Over 18" id="11"/>
    <tableColumn name="Over 20" id="12"/>
    <tableColumn name="Over 22" id="13"/>
    <tableColumn name="Over 24" id="14"/>
    <tableColumn name="Over 26" id="15"/>
  </tableColumns>
  <tableStyleInfo name="2026 Monthly Base Pay-style 2" showColumnStripes="0" showFirstColumn="1" showLastColumn="1" showRowStripes="1"/>
</table>
</file>

<file path=xl/tables/table7.xml><?xml version="1.0" encoding="utf-8"?>
<table xmlns="http://schemas.openxmlformats.org/spreadsheetml/2006/main" ref="A2:P11" displayName="Table_7" name="Table_7" id="7">
  <tableColumns count="16">
    <tableColumn name="Paygrade" id="1"/>
    <tableColumn name="Less than 2*" id="2"/>
    <tableColumn name="Over 2" id="3"/>
    <tableColumn name="Over 3" id="4"/>
    <tableColumn name="Over 4" id="5"/>
    <tableColumn name="Over 6" id="6"/>
    <tableColumn name="Over 8" id="7"/>
    <tableColumn name="Over 10" id="8"/>
    <tableColumn name="Over 12" id="9"/>
    <tableColumn name="Over 14" id="10"/>
    <tableColumn name="Over 16" id="11"/>
    <tableColumn name="Over 18" id="12"/>
    <tableColumn name="Over 20" id="13"/>
    <tableColumn name="Over 22" id="14"/>
    <tableColumn name="Over 24" id="15"/>
    <tableColumn name="Over 26" id="16"/>
  </tableColumns>
  <tableStyleInfo name="Monthly 5% Match Value-style" showColumnStripes="0" showFirstColumn="1" showLastColumn="1" showRowStripes="1"/>
</table>
</file>

<file path=xl/tables/table8.xml><?xml version="1.0" encoding="utf-8"?>
<table xmlns="http://schemas.openxmlformats.org/spreadsheetml/2006/main" headerRowCount="0" ref="A13:P21" displayName="Table_8" name="Table_8" id="8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Monthly 5% Match Value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9.xml><?xml version="1.0" encoding="utf-8"?>
<table xmlns="http://schemas.openxmlformats.org/spreadsheetml/2006/main" headerRowCount="0" ref="A23:P26" displayName="Table_9" name="Table_9" id="9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Monthly 5% Match Value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9" Type="http://schemas.openxmlformats.org/officeDocument/2006/relationships/table" Target="../tables/table4.xml"/><Relationship Id="rId6" Type="http://schemas.openxmlformats.org/officeDocument/2006/relationships/table" Target="../tables/table1.xml"/><Relationship Id="rId7" Type="http://schemas.openxmlformats.org/officeDocument/2006/relationships/table" Target="../tables/table2.xml"/><Relationship Id="rId8" Type="http://schemas.openxmlformats.org/officeDocument/2006/relationships/table" Target="../tables/table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militarymoneymanual.com/military-pay-chart/" TargetMode="External"/><Relationship Id="rId2" Type="http://schemas.openxmlformats.org/officeDocument/2006/relationships/drawing" Target="../drawings/drawing2.xml"/><Relationship Id="rId5" Type="http://schemas.openxmlformats.org/officeDocument/2006/relationships/table" Target="../tables/table5.xml"/><Relationship Id="rId6" Type="http://schemas.openxmlformats.org/officeDocument/2006/relationships/table" Target="../tables/table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9" Type="http://schemas.openxmlformats.org/officeDocument/2006/relationships/table" Target="../tables/table10.xml"/><Relationship Id="rId6" Type="http://schemas.openxmlformats.org/officeDocument/2006/relationships/table" Target="../tables/table7.xml"/><Relationship Id="rId7" Type="http://schemas.openxmlformats.org/officeDocument/2006/relationships/table" Target="../tables/table8.xml"/><Relationship Id="rId8" Type="http://schemas.openxmlformats.org/officeDocument/2006/relationships/table" Target="../tables/table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9" Type="http://schemas.openxmlformats.org/officeDocument/2006/relationships/table" Target="../tables/table14.xml"/><Relationship Id="rId6" Type="http://schemas.openxmlformats.org/officeDocument/2006/relationships/table" Target="../tables/table11.xml"/><Relationship Id="rId7" Type="http://schemas.openxmlformats.org/officeDocument/2006/relationships/table" Target="../tables/table12.xml"/><Relationship Id="rId8" Type="http://schemas.openxmlformats.org/officeDocument/2006/relationships/table" Target="../tables/table1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12.63"/>
    <col customWidth="1" min="3" max="15" width="9.75"/>
    <col customWidth="1" min="16" max="16" width="11.0"/>
  </cols>
  <sheetData>
    <row r="1">
      <c r="A1" s="1">
        <f>24500/12</f>
        <v>2041.666667</v>
      </c>
      <c r="B1" s="2" t="s">
        <v>0</v>
      </c>
      <c r="C1" s="3" t="s">
        <v>1</v>
      </c>
    </row>
    <row r="2">
      <c r="A2" s="4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>
      <c r="A3" s="5" t="s">
        <v>17</v>
      </c>
      <c r="B3" s="6"/>
      <c r="C3" s="6"/>
      <c r="D3" s="6"/>
      <c r="E3" s="6"/>
      <c r="F3" s="6"/>
      <c r="G3" s="6"/>
      <c r="H3" s="6">
        <f>ROUNDUP($A$1/'2026 Monthly Base Pay'!H3,2)</f>
        <v>0.3</v>
      </c>
      <c r="I3" s="6">
        <f>ROUNDUP($A$1/'2026 Monthly Base Pay'!I3,2)</f>
        <v>0.29</v>
      </c>
      <c r="J3" s="6">
        <f>ROUNDUP($A$1/'2026 Monthly Base Pay'!J3,2)</f>
        <v>0.29</v>
      </c>
      <c r="K3" s="6">
        <f>ROUNDUP($A$1/'2026 Monthly Base Pay'!K3,2)</f>
        <v>0.28</v>
      </c>
      <c r="L3" s="6">
        <f>ROUNDUP($A$1/'2026 Monthly Base Pay'!L3,2)</f>
        <v>0.27</v>
      </c>
      <c r="M3" s="6">
        <f>ROUNDUP($A$1/'2026 Monthly Base Pay'!M3,2)</f>
        <v>0.26</v>
      </c>
      <c r="N3" s="6">
        <f>ROUNDUP($A$1/'2026 Monthly Base Pay'!N3,2)</f>
        <v>0.25</v>
      </c>
      <c r="O3" s="6">
        <f>ROUNDUP($A$1/'2026 Monthly Base Pay'!O3,2)</f>
        <v>0.24</v>
      </c>
      <c r="P3" s="6">
        <f>ROUNDUP($A$1/'2026 Monthly Base Pay'!P3,2)</f>
        <v>0.23</v>
      </c>
    </row>
    <row r="4">
      <c r="A4" s="5" t="s">
        <v>18</v>
      </c>
      <c r="B4" s="6"/>
      <c r="C4" s="6"/>
      <c r="D4" s="6"/>
      <c r="E4" s="6"/>
      <c r="F4" s="6"/>
      <c r="G4" s="6">
        <f>ROUNDUP($A$1/'2026 Monthly Base Pay'!G4,2)</f>
        <v>0.37</v>
      </c>
      <c r="H4" s="6">
        <f>ROUNDUP($A$1/'2026 Monthly Base Pay'!H4,2)</f>
        <v>0.35</v>
      </c>
      <c r="I4" s="6">
        <f>ROUNDUP($A$1/'2026 Monthly Base Pay'!I4,2)</f>
        <v>0.34</v>
      </c>
      <c r="J4" s="6">
        <f>ROUNDUP($A$1/'2026 Monthly Base Pay'!J4,2)</f>
        <v>0.33</v>
      </c>
      <c r="K4" s="6">
        <f>ROUNDUP($A$1/'2026 Monthly Base Pay'!K4,2)</f>
        <v>0.32</v>
      </c>
      <c r="L4" s="6">
        <f>ROUNDUP($A$1/'2026 Monthly Base Pay'!L4,2)</f>
        <v>0.3</v>
      </c>
      <c r="M4" s="6">
        <f>ROUNDUP($A$1/'2026 Monthly Base Pay'!M4,2)</f>
        <v>0.3</v>
      </c>
      <c r="N4" s="6">
        <f>ROUNDUP($A$1/'2026 Monthly Base Pay'!N4,2)</f>
        <v>0.28</v>
      </c>
      <c r="O4" s="6">
        <f>ROUNDUP($A$1/'2026 Monthly Base Pay'!O4,2)</f>
        <v>0.28</v>
      </c>
      <c r="P4" s="6">
        <f>ROUNDUP($A$1/'2026 Monthly Base Pay'!P4,2)</f>
        <v>0.26</v>
      </c>
    </row>
    <row r="5">
      <c r="A5" s="5" t="s">
        <v>19</v>
      </c>
      <c r="B5" s="6">
        <f>ROUNDUP($A$1/'2026 Monthly Base Pay'!B5,2)</f>
        <v>0.52</v>
      </c>
      <c r="C5" s="6">
        <f>ROUNDUP($A$1/'2026 Monthly Base Pay'!C5,2)</f>
        <v>0.48</v>
      </c>
      <c r="D5" s="6">
        <f>ROUNDUP($A$1/'2026 Monthly Base Pay'!D5,2)</f>
        <v>0.46</v>
      </c>
      <c r="E5" s="6">
        <f>ROUNDUP($A$1/'2026 Monthly Base Pay'!E5,2)</f>
        <v>0.44</v>
      </c>
      <c r="F5" s="6">
        <f>ROUNDUP($A$1/'2026 Monthly Base Pay'!F5,2)</f>
        <v>0.43</v>
      </c>
      <c r="G5" s="6">
        <f>ROUNDUP($A$1/'2026 Monthly Base Pay'!G5,2)</f>
        <v>0.4</v>
      </c>
      <c r="H5" s="6">
        <f>ROUNDUP($A$1/'2026 Monthly Base Pay'!H5,2)</f>
        <v>0.39</v>
      </c>
      <c r="I5" s="6">
        <f>ROUNDUP($A$1/'2026 Monthly Base Pay'!I5,2)</f>
        <v>0.37</v>
      </c>
      <c r="J5" s="6">
        <f>ROUNDUP($A$1/'2026 Monthly Base Pay'!J5,2)</f>
        <v>0.35</v>
      </c>
      <c r="K5" s="6">
        <f>ROUNDUP($A$1/'2026 Monthly Base Pay'!K5,2)</f>
        <v>0.35</v>
      </c>
      <c r="L5" s="6">
        <f>ROUNDUP($A$1/'2026 Monthly Base Pay'!L5,2)</f>
        <v>0.34</v>
      </c>
      <c r="M5" s="6">
        <f>ROUNDUP($A$1/'2026 Monthly Base Pay'!M5,2)</f>
        <v>0.33</v>
      </c>
      <c r="N5" s="6">
        <f>ROUNDUP($A$1/'2026 Monthly Base Pay'!N5,2)</f>
        <v>0.32</v>
      </c>
      <c r="O5" s="6">
        <f>ROUNDUP($A$1/'2026 Monthly Base Pay'!O5,2)</f>
        <v>0.31</v>
      </c>
      <c r="P5" s="6">
        <f>ROUNDUP($A$1/'2026 Monthly Base Pay'!P5,2)</f>
        <v>0.29</v>
      </c>
    </row>
    <row r="6">
      <c r="A6" s="5" t="s">
        <v>20</v>
      </c>
      <c r="B6" s="6">
        <f>ROUNDUP($A$1/'2026 Monthly Base Pay'!B6,2)</f>
        <v>0.61</v>
      </c>
      <c r="C6" s="6">
        <f>ROUNDUP($A$1/'2026 Monthly Base Pay'!C6,2)</f>
        <v>0.55</v>
      </c>
      <c r="D6" s="6">
        <f>ROUNDUP($A$1/'2026 Monthly Base Pay'!D6,2)</f>
        <v>0.53</v>
      </c>
      <c r="E6" s="6">
        <f>ROUNDUP($A$1/'2026 Monthly Base Pay'!E6,2)</f>
        <v>0.51</v>
      </c>
      <c r="F6" s="6">
        <f>ROUNDUP($A$1/'2026 Monthly Base Pay'!F6,2)</f>
        <v>0.49</v>
      </c>
      <c r="G6" s="6">
        <f>ROUNDUP($A$1/'2026 Monthly Base Pay'!G6,2)</f>
        <v>0.45</v>
      </c>
      <c r="H6" s="6">
        <f>ROUNDUP($A$1/'2026 Monthly Base Pay'!H6,2)</f>
        <v>0.43</v>
      </c>
      <c r="I6" s="6">
        <f>ROUNDUP($A$1/'2026 Monthly Base Pay'!I6,2)</f>
        <v>0.41</v>
      </c>
      <c r="J6" s="6">
        <f>ROUNDUP($A$1/'2026 Monthly Base Pay'!J6,2)</f>
        <v>0.4</v>
      </c>
      <c r="K6" s="6">
        <f>ROUNDUP($A$1/'2026 Monthly Base Pay'!K6,2)</f>
        <v>0.4</v>
      </c>
      <c r="L6" s="6">
        <f>ROUNDUP($A$1/'2026 Monthly Base Pay'!L6,2)</f>
        <v>0.39</v>
      </c>
      <c r="M6" s="6">
        <f>ROUNDUP($A$1/'2026 Monthly Base Pay'!M6,2)</f>
        <v>0.39</v>
      </c>
      <c r="N6" s="6">
        <f>ROUNDUP($A$1/'2026 Monthly Base Pay'!N6,2)</f>
        <v>0.39</v>
      </c>
      <c r="O6" s="6">
        <f>ROUNDUP($A$1/'2026 Monthly Base Pay'!O6,2)</f>
        <v>0.39</v>
      </c>
      <c r="P6" s="6">
        <f>ROUNDUP($A$1/'2026 Monthly Base Pay'!P6,2)</f>
        <v>0.39</v>
      </c>
    </row>
    <row r="7">
      <c r="A7" s="5" t="s">
        <v>21</v>
      </c>
      <c r="B7" s="6">
        <f>ROUNDUP($A$1/'2026 Monthly Base Pay'!B7,2)</f>
        <v>0.62</v>
      </c>
      <c r="C7" s="6">
        <f>ROUNDUP($A$1/'2026 Monthly Base Pay'!C7,2)</f>
        <v>0.57</v>
      </c>
      <c r="D7" s="6">
        <f>ROUNDUP($A$1/'2026 Monthly Base Pay'!D7,2)</f>
        <v>0.55</v>
      </c>
      <c r="E7" s="6">
        <f>ROUNDUP($A$1/'2026 Monthly Base Pay'!E7,2)</f>
        <v>0.52</v>
      </c>
      <c r="F7" s="6">
        <f>ROUNDUP($A$1/'2026 Monthly Base Pay'!F7,2)</f>
        <v>0.49</v>
      </c>
      <c r="G7" s="6">
        <f>ROUNDUP($A$1/'2026 Monthly Base Pay'!G7,2)</f>
        <v>0.47</v>
      </c>
      <c r="H7" s="6">
        <f>ROUNDUP($A$1/'2026 Monthly Base Pay'!H7,2)</f>
        <v>0.47</v>
      </c>
      <c r="I7" s="6">
        <f>ROUNDUP($A$1/'2026 Monthly Base Pay'!I7,2)</f>
        <v>0.47</v>
      </c>
      <c r="J7" s="6">
        <f>ROUNDUP($A$1/'2026 Monthly Base Pay'!J7,2)</f>
        <v>0.47</v>
      </c>
      <c r="K7" s="6">
        <f>ROUNDUP($A$1/'2026 Monthly Base Pay'!K7,2)</f>
        <v>0.47</v>
      </c>
      <c r="L7" s="6">
        <f>ROUNDUP($A$1/'2026 Monthly Base Pay'!L7,2)</f>
        <v>0.47</v>
      </c>
      <c r="M7" s="6">
        <f>ROUNDUP($A$1/'2026 Monthly Base Pay'!M7,2)</f>
        <v>0.47</v>
      </c>
      <c r="N7" s="6">
        <f>ROUNDUP($A$1/'2026 Monthly Base Pay'!N7,2)</f>
        <v>0.47</v>
      </c>
      <c r="O7" s="6">
        <f>ROUNDUP($A$1/'2026 Monthly Base Pay'!O7,2)</f>
        <v>0.47</v>
      </c>
      <c r="P7" s="6">
        <f>ROUNDUP($A$1/'2026 Monthly Base Pay'!P7,2)</f>
        <v>0.47</v>
      </c>
    </row>
    <row r="8">
      <c r="A8" s="5" t="s">
        <v>22</v>
      </c>
      <c r="B8" s="6">
        <f>ROUNDUP($A$1/'2026 Monthly Base Pay'!B8,2)</f>
        <v>0.65</v>
      </c>
      <c r="C8" s="6">
        <f>ROUNDUP($A$1/'2026 Monthly Base Pay'!C8,2)</f>
        <v>0.62</v>
      </c>
      <c r="D8" s="6">
        <f>ROUNDUP($A$1/'2026 Monthly Base Pay'!D8,2)</f>
        <v>0.59</v>
      </c>
      <c r="E8" s="6">
        <f>ROUNDUP($A$1/'2026 Monthly Base Pay'!E8,2)</f>
        <v>0.56</v>
      </c>
      <c r="F8" s="6">
        <f>ROUNDUP($A$1/'2026 Monthly Base Pay'!F8,2)</f>
        <v>0.54</v>
      </c>
      <c r="G8" s="6">
        <f>ROUNDUP($A$1/'2026 Monthly Base Pay'!G8,2)</f>
        <v>0.54</v>
      </c>
      <c r="H8" s="6">
        <f>ROUNDUP($A$1/'2026 Monthly Base Pay'!H8,2)</f>
        <v>0.54</v>
      </c>
      <c r="I8" s="6">
        <f>ROUNDUP($A$1/'2026 Monthly Base Pay'!I8,2)</f>
        <v>0.54</v>
      </c>
      <c r="J8" s="6">
        <f>ROUNDUP($A$1/'2026 Monthly Base Pay'!J8,2)</f>
        <v>0.54</v>
      </c>
      <c r="K8" s="6">
        <f>ROUNDUP($A$1/'2026 Monthly Base Pay'!K8,2)</f>
        <v>0.54</v>
      </c>
      <c r="L8" s="6">
        <f>ROUNDUP($A$1/'2026 Monthly Base Pay'!L8,2)</f>
        <v>0.54</v>
      </c>
      <c r="M8" s="6">
        <f>ROUNDUP($A$1/'2026 Monthly Base Pay'!M8,2)</f>
        <v>0.54</v>
      </c>
      <c r="N8" s="6">
        <f>ROUNDUP($A$1/'2026 Monthly Base Pay'!N8,2)</f>
        <v>0.54</v>
      </c>
      <c r="O8" s="6">
        <f>ROUNDUP($A$1/'2026 Monthly Base Pay'!O8,2)</f>
        <v>0.54</v>
      </c>
      <c r="P8" s="6">
        <f>ROUNDUP($A$1/'2026 Monthly Base Pay'!P8,2)</f>
        <v>0.54</v>
      </c>
    </row>
    <row r="9">
      <c r="A9" s="5" t="s">
        <v>23</v>
      </c>
      <c r="B9" s="6">
        <f>ROUNDUP($A$1/'2026 Monthly Base Pay'!B9,2)</f>
        <v>0.72</v>
      </c>
      <c r="C9" s="6">
        <f>ROUNDUP($A$1/'2026 Monthly Base Pay'!C9,2)</f>
        <v>0.68</v>
      </c>
      <c r="D9" s="6">
        <f>ROUNDUP($A$1/'2026 Monthly Base Pay'!D9,2)</f>
        <v>0.64</v>
      </c>
      <c r="E9" s="6">
        <f>ROUNDUP($A$1/'2026 Monthly Base Pay'!E9,2)</f>
        <v>0.64</v>
      </c>
      <c r="F9" s="6">
        <f>ROUNDUP($A$1/'2026 Monthly Base Pay'!F9,2)</f>
        <v>0.64</v>
      </c>
      <c r="G9" s="6">
        <f>ROUNDUP($A$1/'2026 Monthly Base Pay'!G9,2)</f>
        <v>0.64</v>
      </c>
      <c r="H9" s="6">
        <f>ROUNDUP($A$1/'2026 Monthly Base Pay'!H9,2)</f>
        <v>0.64</v>
      </c>
      <c r="I9" s="6">
        <f>ROUNDUP($A$1/'2026 Monthly Base Pay'!I9,2)</f>
        <v>0.64</v>
      </c>
      <c r="J9" s="6">
        <f>ROUNDUP($A$1/'2026 Monthly Base Pay'!J9,2)</f>
        <v>0.64</v>
      </c>
      <c r="K9" s="6">
        <f>ROUNDUP($A$1/'2026 Monthly Base Pay'!K9,2)</f>
        <v>0.64</v>
      </c>
      <c r="L9" s="6">
        <f>ROUNDUP($A$1/'2026 Monthly Base Pay'!L9,2)</f>
        <v>0.64</v>
      </c>
      <c r="M9" s="6">
        <f>ROUNDUP($A$1/'2026 Monthly Base Pay'!M9,2)</f>
        <v>0.64</v>
      </c>
      <c r="N9" s="6">
        <f>ROUNDUP($A$1/'2026 Monthly Base Pay'!N9,2)</f>
        <v>0.64</v>
      </c>
      <c r="O9" s="6">
        <f>ROUNDUP($A$1/'2026 Monthly Base Pay'!O9,2)</f>
        <v>0.64</v>
      </c>
      <c r="P9" s="6">
        <f>ROUNDUP($A$1/'2026 Monthly Base Pay'!P9,2)</f>
        <v>0.64</v>
      </c>
    </row>
    <row r="10">
      <c r="A10" s="5" t="s">
        <v>24</v>
      </c>
      <c r="B10" s="6">
        <f>ROUNDUP($A$1/'2026 Monthly Base Pay'!B10,2)</f>
        <v>0.76</v>
      </c>
      <c r="C10" s="6">
        <f>ROUNDUP($A$1/'2026 Monthly Base Pay'!C10,2)</f>
        <v>0.76</v>
      </c>
      <c r="D10" s="6">
        <f>ROUNDUP($A$1/'2026 Monthly Base Pay'!D10,2)</f>
        <v>0.76</v>
      </c>
      <c r="E10" s="6">
        <f>ROUNDUP($A$1/'2026 Monthly Base Pay'!E10,2)</f>
        <v>0.76</v>
      </c>
      <c r="F10" s="6">
        <f>ROUNDUP($A$1/'2026 Monthly Base Pay'!F10,2)</f>
        <v>0.76</v>
      </c>
      <c r="G10" s="6">
        <f>ROUNDUP($A$1/'2026 Monthly Base Pay'!G10,2)</f>
        <v>0.76</v>
      </c>
      <c r="H10" s="6">
        <f>ROUNDUP($A$1/'2026 Monthly Base Pay'!H10,2)</f>
        <v>0.76</v>
      </c>
      <c r="I10" s="6">
        <f>ROUNDUP($A$1/'2026 Monthly Base Pay'!I10,2)</f>
        <v>0.76</v>
      </c>
      <c r="J10" s="6">
        <f>ROUNDUP($A$1/'2026 Monthly Base Pay'!J10,2)</f>
        <v>0.76</v>
      </c>
      <c r="K10" s="6">
        <f>ROUNDUP($A$1/'2026 Monthly Base Pay'!K10,2)</f>
        <v>0.76</v>
      </c>
      <c r="L10" s="6">
        <f>ROUNDUP($A$1/'2026 Monthly Base Pay'!L10,2)</f>
        <v>0.76</v>
      </c>
      <c r="M10" s="6">
        <f>ROUNDUP($A$1/'2026 Monthly Base Pay'!M10,2)</f>
        <v>0.76</v>
      </c>
      <c r="N10" s="6">
        <f>ROUNDUP($A$1/'2026 Monthly Base Pay'!N10,2)</f>
        <v>0.76</v>
      </c>
      <c r="O10" s="6">
        <f>ROUNDUP($A$1/'2026 Monthly Base Pay'!O10,2)</f>
        <v>0.76</v>
      </c>
      <c r="P10" s="6">
        <f>ROUNDUP($A$1/'2026 Monthly Base Pay'!P10,2)</f>
        <v>0.76</v>
      </c>
    </row>
    <row r="11">
      <c r="A11" s="5" t="s">
        <v>25</v>
      </c>
      <c r="B11" s="6">
        <f>ROUNDUP($A$1/'2026 Monthly Base Pay'!B11,2)</f>
        <v>0.85</v>
      </c>
      <c r="C11" s="6">
        <f>ROUNDUP($A$1/'2026 Monthly Base Pay'!C11,2)</f>
        <v>0.85</v>
      </c>
      <c r="D11" s="6">
        <f>ROUNDUP($A$1/'2026 Monthly Base Pay'!D11,2)</f>
        <v>0.85</v>
      </c>
      <c r="E11" s="6">
        <f>ROUNDUP($A$1/'2026 Monthly Base Pay'!E11,2)</f>
        <v>0.85</v>
      </c>
      <c r="F11" s="6">
        <f>ROUNDUP($A$1/'2026 Monthly Base Pay'!F11,2)</f>
        <v>0.85</v>
      </c>
      <c r="G11" s="6">
        <f>ROUNDUP($A$1/'2026 Monthly Base Pay'!G11,2)</f>
        <v>0.85</v>
      </c>
      <c r="H11" s="6">
        <f>ROUNDUP($A$1/'2026 Monthly Base Pay'!H11,2)</f>
        <v>0.85</v>
      </c>
      <c r="I11" s="6">
        <f>ROUNDUP($A$1/'2026 Monthly Base Pay'!I11,2)</f>
        <v>0.85</v>
      </c>
      <c r="J11" s="6">
        <f>ROUNDUP($A$1/'2026 Monthly Base Pay'!J11,2)</f>
        <v>0.85</v>
      </c>
      <c r="K11" s="6">
        <f>ROUNDUP($A$1/'2026 Monthly Base Pay'!K11,2)</f>
        <v>0.85</v>
      </c>
      <c r="L11" s="6">
        <f>ROUNDUP($A$1/'2026 Monthly Base Pay'!L11,2)</f>
        <v>0.85</v>
      </c>
      <c r="M11" s="6">
        <f>ROUNDUP($A$1/'2026 Monthly Base Pay'!M11,2)</f>
        <v>0.85</v>
      </c>
      <c r="N11" s="6">
        <f>ROUNDUP($A$1/'2026 Monthly Base Pay'!N11,2)</f>
        <v>0.85</v>
      </c>
      <c r="O11" s="6">
        <f>ROUNDUP($A$1/'2026 Monthly Base Pay'!O11,2)</f>
        <v>0.85</v>
      </c>
      <c r="P11" s="6">
        <f>ROUNDUP($A$1/'2026 Monthly Base Pay'!P11,2)</f>
        <v>0.85</v>
      </c>
    </row>
    <row r="1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>
      <c r="A13" s="8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  <c r="G13" s="5" t="s">
        <v>7</v>
      </c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</row>
    <row r="14">
      <c r="A14" s="5" t="s">
        <v>26</v>
      </c>
      <c r="B14" s="6">
        <f>ROUNDUP($A$1/'2026 Monthly Base Pay'!B14,2)</f>
        <v>0.15</v>
      </c>
      <c r="C14" s="6">
        <f>ROUNDUP($A$1/'2026 Monthly Base Pay'!C14,2)</f>
        <v>0.15</v>
      </c>
      <c r="D14" s="6">
        <f>ROUNDUP($A$1/'2026 Monthly Base Pay'!D14,2)</f>
        <v>0.14</v>
      </c>
      <c r="E14" s="6">
        <f>ROUNDUP($A$1/'2026 Monthly Base Pay'!E14,2)</f>
        <v>0.14</v>
      </c>
      <c r="F14" s="6">
        <f>ROUNDUP($A$1/'2026 Monthly Base Pay'!F14,2)</f>
        <v>0.14</v>
      </c>
      <c r="G14" s="6">
        <f>ROUNDUP($A$1/'2026 Monthly Base Pay'!G14,2)</f>
        <v>0.13</v>
      </c>
      <c r="H14" s="6">
        <f>ROUNDUP($A$1/'2026 Monthly Base Pay'!H14,2)</f>
        <v>0.13</v>
      </c>
      <c r="I14" s="6">
        <f>ROUNDUP($A$1/'2026 Monthly Base Pay'!I14,2)</f>
        <v>0.13</v>
      </c>
      <c r="J14" s="6">
        <f>ROUNDUP($A$1/'2026 Monthly Base Pay'!J14,2)</f>
        <v>0.13</v>
      </c>
      <c r="K14" s="6">
        <f>ROUNDUP($A$1/'2026 Monthly Base Pay'!K14,2)</f>
        <v>0.12</v>
      </c>
      <c r="L14" s="6">
        <f>ROUNDUP($A$1/'2026 Monthly Base Pay'!L14,2)</f>
        <v>0.12</v>
      </c>
      <c r="M14" s="6">
        <f>ROUNDUP($A$1/'2026 Monthly Base Pay'!M14,2)</f>
        <v>0.11</v>
      </c>
      <c r="N14" s="6">
        <f>ROUNDUP($A$1/'2026 Monthly Base Pay'!N14,2)</f>
        <v>0.11</v>
      </c>
      <c r="O14" s="6">
        <f>ROUNDUP($A$1/'2026 Monthly Base Pay'!O14,2)</f>
        <v>0.11</v>
      </c>
      <c r="P14" s="6">
        <f>ROUNDUP($A$1/'2026 Monthly Base Pay'!P14,2)</f>
        <v>0.11</v>
      </c>
    </row>
    <row r="15">
      <c r="A15" s="5" t="s">
        <v>27</v>
      </c>
      <c r="B15" s="6">
        <f>ROUNDUP($A$1/'2026 Monthly Base Pay'!B15,2)</f>
        <v>0.18</v>
      </c>
      <c r="C15" s="6">
        <f>ROUNDUP($A$1/'2026 Monthly Base Pay'!C15,2)</f>
        <v>0.17</v>
      </c>
      <c r="D15" s="6">
        <f>ROUNDUP($A$1/'2026 Monthly Base Pay'!D15,2)</f>
        <v>0.17</v>
      </c>
      <c r="E15" s="6">
        <f>ROUNDUP($A$1/'2026 Monthly Base Pay'!E15,2)</f>
        <v>0.17</v>
      </c>
      <c r="F15" s="6">
        <f>ROUNDUP($A$1/'2026 Monthly Base Pay'!F15,2)</f>
        <v>0.16</v>
      </c>
      <c r="G15" s="6">
        <f>ROUNDUP($A$1/'2026 Monthly Base Pay'!G15,2)</f>
        <v>0.16</v>
      </c>
      <c r="H15" s="6">
        <f>ROUNDUP($A$1/'2026 Monthly Base Pay'!H15,2)</f>
        <v>0.15</v>
      </c>
      <c r="I15" s="6">
        <f>ROUNDUP($A$1/'2026 Monthly Base Pay'!I15,2)</f>
        <v>0.15</v>
      </c>
      <c r="J15" s="6">
        <f>ROUNDUP($A$1/'2026 Monthly Base Pay'!J15,2)</f>
        <v>0.15</v>
      </c>
      <c r="K15" s="6">
        <f>ROUNDUP($A$1/'2026 Monthly Base Pay'!K15,2)</f>
        <v>0.13</v>
      </c>
      <c r="L15" s="6">
        <f>ROUNDUP($A$1/'2026 Monthly Base Pay'!L15,2)</f>
        <v>0.13</v>
      </c>
      <c r="M15" s="6">
        <f>ROUNDUP($A$1/'2026 Monthly Base Pay'!M15,2)</f>
        <v>0.13</v>
      </c>
      <c r="N15" s="6">
        <f>ROUNDUP($A$1/'2026 Monthly Base Pay'!N15,2)</f>
        <v>0.13</v>
      </c>
      <c r="O15" s="6">
        <f>ROUNDUP($A$1/'2026 Monthly Base Pay'!O15,2)</f>
        <v>0.13</v>
      </c>
      <c r="P15" s="6">
        <f>ROUNDUP($A$1/'2026 Monthly Base Pay'!P15,2)</f>
        <v>0.13</v>
      </c>
    </row>
    <row r="16">
      <c r="A16" s="5" t="s">
        <v>28</v>
      </c>
      <c r="B16" s="6">
        <f>ROUNDUP($A$1/'2026 Monthly Base Pay'!B16,2)</f>
        <v>0.24</v>
      </c>
      <c r="C16" s="6">
        <f>ROUNDUP($A$1/'2026 Monthly Base Pay'!C16,2)</f>
        <v>0.22</v>
      </c>
      <c r="D16" s="6">
        <f>ROUNDUP($A$1/'2026 Monthly Base Pay'!D16,2)</f>
        <v>0.2</v>
      </c>
      <c r="E16" s="6">
        <f>ROUNDUP($A$1/'2026 Monthly Base Pay'!E16,2)</f>
        <v>0.2</v>
      </c>
      <c r="F16" s="6">
        <f>ROUNDUP($A$1/'2026 Monthly Base Pay'!F16,2)</f>
        <v>0.2</v>
      </c>
      <c r="G16" s="6">
        <f>ROUNDUP($A$1/'2026 Monthly Base Pay'!G16,2)</f>
        <v>0.2</v>
      </c>
      <c r="H16" s="6">
        <f>ROUNDUP($A$1/'2026 Monthly Base Pay'!H16,2)</f>
        <v>0.19</v>
      </c>
      <c r="I16" s="6">
        <f>ROUNDUP($A$1/'2026 Monthly Base Pay'!I16,2)</f>
        <v>0.19</v>
      </c>
      <c r="J16" s="6">
        <f>ROUNDUP($A$1/'2026 Monthly Base Pay'!J16,2)</f>
        <v>0.18</v>
      </c>
      <c r="K16" s="6">
        <f>ROUNDUP($A$1/'2026 Monthly Base Pay'!K16,2)</f>
        <v>0.17</v>
      </c>
      <c r="L16" s="6">
        <f>ROUNDUP($A$1/'2026 Monthly Base Pay'!L16,2)</f>
        <v>0.16</v>
      </c>
      <c r="M16" s="6">
        <f>ROUNDUP($A$1/'2026 Monthly Base Pay'!M16,2)</f>
        <v>0.15</v>
      </c>
      <c r="N16" s="6">
        <f>ROUNDUP($A$1/'2026 Monthly Base Pay'!N16,2)</f>
        <v>0.15</v>
      </c>
      <c r="O16" s="6">
        <f>ROUNDUP($A$1/'2026 Monthly Base Pay'!O16,2)</f>
        <v>0.15</v>
      </c>
      <c r="P16" s="6">
        <f>ROUNDUP($A$1/'2026 Monthly Base Pay'!P16,2)</f>
        <v>0.14</v>
      </c>
    </row>
    <row r="17">
      <c r="A17" s="5" t="s">
        <v>29</v>
      </c>
      <c r="B17" s="6">
        <f>ROUNDUP($A$1/'2026 Monthly Base Pay'!B17,2)</f>
        <v>0.28</v>
      </c>
      <c r="C17" s="6">
        <f>ROUNDUP($A$1/'2026 Monthly Base Pay'!C17,2)</f>
        <v>0.25</v>
      </c>
      <c r="D17" s="6">
        <f>ROUNDUP($A$1/'2026 Monthly Base Pay'!D17,2)</f>
        <v>0.24</v>
      </c>
      <c r="E17" s="6">
        <f>ROUNDUP($A$1/'2026 Monthly Base Pay'!E17,2)</f>
        <v>0.23</v>
      </c>
      <c r="F17" s="6">
        <f>ROUNDUP($A$1/'2026 Monthly Base Pay'!F17,2)</f>
        <v>0.23</v>
      </c>
      <c r="G17" s="6">
        <f>ROUNDUP($A$1/'2026 Monthly Base Pay'!G17,2)</f>
        <v>0.22</v>
      </c>
      <c r="H17" s="6">
        <f>ROUNDUP($A$1/'2026 Monthly Base Pay'!H17,2)</f>
        <v>0.21</v>
      </c>
      <c r="I17" s="6">
        <f>ROUNDUP($A$1/'2026 Monthly Base Pay'!I17,2)</f>
        <v>0.2</v>
      </c>
      <c r="J17" s="6">
        <f>ROUNDUP($A$1/'2026 Monthly Base Pay'!J17,2)</f>
        <v>0.2</v>
      </c>
      <c r="K17" s="6">
        <f>ROUNDUP($A$1/'2026 Monthly Base Pay'!K17,2)</f>
        <v>0.18</v>
      </c>
      <c r="L17" s="6">
        <f>ROUNDUP($A$1/'2026 Monthly Base Pay'!L17,2)</f>
        <v>0.18</v>
      </c>
      <c r="M17" s="6">
        <f>ROUNDUP($A$1/'2026 Monthly Base Pay'!M17,2)</f>
        <v>0.17</v>
      </c>
      <c r="N17" s="6">
        <f>ROUNDUP($A$1/'2026 Monthly Base Pay'!N17,2)</f>
        <v>0.17</v>
      </c>
      <c r="O17" s="6">
        <f>ROUNDUP($A$1/'2026 Monthly Base Pay'!O17,2)</f>
        <v>0.17</v>
      </c>
      <c r="P17" s="6">
        <f>ROUNDUP($A$1/'2026 Monthly Base Pay'!P17,2)</f>
        <v>0.17</v>
      </c>
    </row>
    <row r="18">
      <c r="A18" s="5" t="s">
        <v>30</v>
      </c>
      <c r="B18" s="6">
        <f>ROUNDUP($A$1/'2026 Monthly Base Pay'!B18,2)</f>
        <v>0.33</v>
      </c>
      <c r="C18" s="6">
        <f>ROUNDUP($A$1/'2026 Monthly Base Pay'!C18,2)</f>
        <v>0.29</v>
      </c>
      <c r="D18" s="6">
        <f>ROUNDUP($A$1/'2026 Monthly Base Pay'!D18,2)</f>
        <v>0.27</v>
      </c>
      <c r="E18" s="6">
        <f>ROUNDUP($A$1/'2026 Monthly Base Pay'!E18,2)</f>
        <v>0.26</v>
      </c>
      <c r="F18" s="6">
        <f>ROUNDUP($A$1/'2026 Monthly Base Pay'!F18,2)</f>
        <v>0.25</v>
      </c>
      <c r="G18" s="6">
        <f>ROUNDUP($A$1/'2026 Monthly Base Pay'!G18,2)</f>
        <v>0.24</v>
      </c>
      <c r="H18" s="6">
        <f>ROUNDUP($A$1/'2026 Monthly Base Pay'!H18,2)</f>
        <v>0.22</v>
      </c>
      <c r="I18" s="6">
        <f>ROUNDUP($A$1/'2026 Monthly Base Pay'!I18,2)</f>
        <v>0.21</v>
      </c>
      <c r="J18" s="6">
        <f>ROUNDUP($A$1/'2026 Monthly Base Pay'!J18,2)</f>
        <v>0.2</v>
      </c>
      <c r="K18" s="6">
        <f>ROUNDUP($A$1/'2026 Monthly Base Pay'!K18,2)</f>
        <v>0.2</v>
      </c>
      <c r="L18" s="6">
        <f>ROUNDUP($A$1/'2026 Monthly Base Pay'!L18,2)</f>
        <v>0.2</v>
      </c>
      <c r="M18" s="6">
        <f>ROUNDUP($A$1/'2026 Monthly Base Pay'!M18,2)</f>
        <v>0.2</v>
      </c>
      <c r="N18" s="6">
        <f>ROUNDUP($A$1/'2026 Monthly Base Pay'!N18,2)</f>
        <v>0.2</v>
      </c>
      <c r="O18" s="6">
        <f>ROUNDUP($A$1/'2026 Monthly Base Pay'!O18,2)</f>
        <v>0.2</v>
      </c>
      <c r="P18" s="6">
        <f>ROUNDUP($A$1/'2026 Monthly Base Pay'!P18,2)</f>
        <v>0.2</v>
      </c>
    </row>
    <row r="19">
      <c r="A19" s="5" t="s">
        <v>31</v>
      </c>
      <c r="B19" s="6">
        <f>ROUNDUP($A$1/'2026 Monthly Base Pay'!B19,2)</f>
        <v>0.37</v>
      </c>
      <c r="C19" s="6">
        <f>ROUNDUP($A$1/'2026 Monthly Base Pay'!C19,2)</f>
        <v>0.33</v>
      </c>
      <c r="D19" s="6">
        <f>ROUNDUP($A$1/'2026 Monthly Base Pay'!D19,2)</f>
        <v>0.31</v>
      </c>
      <c r="E19" s="6">
        <f>ROUNDUP($A$1/'2026 Monthly Base Pay'!E19,2)</f>
        <v>0.28</v>
      </c>
      <c r="F19" s="6">
        <f>ROUNDUP($A$1/'2026 Monthly Base Pay'!F19,2)</f>
        <v>0.27</v>
      </c>
      <c r="G19" s="6">
        <f>ROUNDUP($A$1/'2026 Monthly Base Pay'!G19,2)</f>
        <v>0.26</v>
      </c>
      <c r="H19" s="6">
        <f>ROUNDUP($A$1/'2026 Monthly Base Pay'!H19,2)</f>
        <v>0.25</v>
      </c>
      <c r="I19" s="6">
        <f>ROUNDUP($A$1/'2026 Monthly Base Pay'!I19,2)</f>
        <v>0.24</v>
      </c>
      <c r="J19" s="6">
        <f>ROUNDUP($A$1/'2026 Monthly Base Pay'!J19,2)</f>
        <v>0.23</v>
      </c>
      <c r="K19" s="6">
        <f>ROUNDUP($A$1/'2026 Monthly Base Pay'!K19,2)</f>
        <v>0.23</v>
      </c>
      <c r="L19" s="6">
        <f>ROUNDUP($A$1/'2026 Monthly Base Pay'!L19,2)</f>
        <v>0.23</v>
      </c>
      <c r="M19" s="6">
        <f>ROUNDUP($A$1/'2026 Monthly Base Pay'!M19,2)</f>
        <v>0.23</v>
      </c>
      <c r="N19" s="6">
        <f>ROUNDUP($A$1/'2026 Monthly Base Pay'!N19,2)</f>
        <v>0.23</v>
      </c>
      <c r="O19" s="6">
        <f>ROUNDUP($A$1/'2026 Monthly Base Pay'!O19,2)</f>
        <v>0.23</v>
      </c>
      <c r="P19" s="6">
        <f>ROUNDUP($A$1/'2026 Monthly Base Pay'!P19,2)</f>
        <v>0.23</v>
      </c>
    </row>
    <row r="20">
      <c r="A20" s="5" t="s">
        <v>32</v>
      </c>
      <c r="B20" s="6">
        <f>ROUNDUP($A$1/'2026 Monthly Base Pay'!B20,2)</f>
        <v>0.43</v>
      </c>
      <c r="C20" s="6">
        <f>ROUNDUP($A$1/'2026 Monthly Base Pay'!C20,2)</f>
        <v>0.38</v>
      </c>
      <c r="D20" s="6">
        <f>ROUNDUP($A$1/'2026 Monthly Base Pay'!D20,2)</f>
        <v>0.33</v>
      </c>
      <c r="E20" s="6">
        <f>ROUNDUP($A$1/'2026 Monthly Base Pay'!E20,2)</f>
        <v>0.32</v>
      </c>
      <c r="F20" s="6">
        <f>ROUNDUP($A$1/'2026 Monthly Base Pay'!F20,2)</f>
        <v>0.31</v>
      </c>
      <c r="G20" s="6">
        <f>ROUNDUP($A$1/'2026 Monthly Base Pay'!G20,2)</f>
        <v>0.31</v>
      </c>
      <c r="H20" s="6">
        <f>ROUNDUP($A$1/'2026 Monthly Base Pay'!H20,2)</f>
        <v>0.31</v>
      </c>
      <c r="I20" s="6">
        <f>ROUNDUP($A$1/'2026 Monthly Base Pay'!I20,2)</f>
        <v>0.31</v>
      </c>
      <c r="J20" s="6">
        <f>ROUNDUP($A$1/'2026 Monthly Base Pay'!J20,2)</f>
        <v>0.31</v>
      </c>
      <c r="K20" s="6">
        <f>ROUNDUP($A$1/'2026 Monthly Base Pay'!K20,2)</f>
        <v>0.31</v>
      </c>
      <c r="L20" s="6">
        <f>ROUNDUP($A$1/'2026 Monthly Base Pay'!L20,2)</f>
        <v>0.31</v>
      </c>
      <c r="M20" s="6">
        <f>ROUNDUP($A$1/'2026 Monthly Base Pay'!M20,2)</f>
        <v>0.31</v>
      </c>
      <c r="N20" s="6">
        <f>ROUNDUP($A$1/'2026 Monthly Base Pay'!N20,2)</f>
        <v>0.31</v>
      </c>
      <c r="O20" s="6">
        <f>ROUNDUP($A$1/'2026 Monthly Base Pay'!O20,2)</f>
        <v>0.31</v>
      </c>
      <c r="P20" s="6">
        <f>ROUNDUP($A$1/'2026 Monthly Base Pay'!P20,2)</f>
        <v>0.31</v>
      </c>
    </row>
    <row r="21">
      <c r="A21" s="5" t="s">
        <v>33</v>
      </c>
      <c r="B21" s="6">
        <f>ROUNDUP($A$1/'2026 Monthly Base Pay'!B21,2)</f>
        <v>0.5</v>
      </c>
      <c r="C21" s="6">
        <f>ROUNDUP($A$1/'2026 Monthly Base Pay'!C21,2)</f>
        <v>0.48</v>
      </c>
      <c r="D21" s="6">
        <f>ROUNDUP($A$1/'2026 Monthly Base Pay'!D21,2)</f>
        <v>0.4</v>
      </c>
      <c r="E21" s="6">
        <f>ROUNDUP($A$1/'2026 Monthly Base Pay'!E21,2)</f>
        <v>0.4</v>
      </c>
      <c r="F21" s="6">
        <f>ROUNDUP($A$1/'2026 Monthly Base Pay'!F21,2)</f>
        <v>0.4</v>
      </c>
      <c r="G21" s="6">
        <f>ROUNDUP($A$1/'2026 Monthly Base Pay'!G21,2)</f>
        <v>0.4</v>
      </c>
      <c r="H21" s="6">
        <f>ROUNDUP($A$1/'2026 Monthly Base Pay'!H21,2)</f>
        <v>0.4</v>
      </c>
      <c r="I21" s="6">
        <f>ROUNDUP($A$1/'2026 Monthly Base Pay'!I21,2)</f>
        <v>0.4</v>
      </c>
      <c r="J21" s="6">
        <f>ROUNDUP($A$1/'2026 Monthly Base Pay'!J21,2)</f>
        <v>0.4</v>
      </c>
      <c r="K21" s="6">
        <f>ROUNDUP($A$1/'2026 Monthly Base Pay'!K21,2)</f>
        <v>0.4</v>
      </c>
      <c r="L21" s="6">
        <f>ROUNDUP($A$1/'2026 Monthly Base Pay'!L21,2)</f>
        <v>0.4</v>
      </c>
      <c r="M21" s="6">
        <f>ROUNDUP($A$1/'2026 Monthly Base Pay'!M21,2)</f>
        <v>0.4</v>
      </c>
      <c r="N21" s="6">
        <f>ROUNDUP($A$1/'2026 Monthly Base Pay'!N21,2)</f>
        <v>0.4</v>
      </c>
      <c r="O21" s="6">
        <f>ROUNDUP($A$1/'2026 Monthly Base Pay'!O21,2)</f>
        <v>0.4</v>
      </c>
      <c r="P21" s="6">
        <f>ROUNDUP($A$1/'2026 Monthly Base Pay'!P21,2)</f>
        <v>0.4</v>
      </c>
    </row>
    <row r="2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>
      <c r="A23" s="8"/>
      <c r="B23" s="5" t="s">
        <v>2</v>
      </c>
      <c r="C23" s="5" t="s">
        <v>3</v>
      </c>
      <c r="D23" s="5" t="s">
        <v>4</v>
      </c>
      <c r="E23" s="5" t="s">
        <v>5</v>
      </c>
      <c r="F23" s="5" t="s">
        <v>6</v>
      </c>
      <c r="G23" s="5" t="s">
        <v>7</v>
      </c>
      <c r="H23" s="5" t="s">
        <v>8</v>
      </c>
      <c r="I23" s="5" t="s">
        <v>9</v>
      </c>
      <c r="J23" s="5" t="s">
        <v>10</v>
      </c>
      <c r="K23" s="5" t="s">
        <v>11</v>
      </c>
      <c r="L23" s="5" t="s">
        <v>12</v>
      </c>
      <c r="M23" s="5" t="s">
        <v>13</v>
      </c>
      <c r="N23" s="5" t="s">
        <v>14</v>
      </c>
      <c r="O23" s="5" t="s">
        <v>15</v>
      </c>
      <c r="P23" s="5" t="s">
        <v>16</v>
      </c>
    </row>
    <row r="24">
      <c r="A24" s="5" t="s">
        <v>34</v>
      </c>
      <c r="B24" s="6"/>
      <c r="C24" s="6"/>
      <c r="D24" s="6"/>
      <c r="E24" s="6">
        <f>ROUNDUP($A$1/'2026 Monthly Base Pay'!E24,2)</f>
        <v>0.28</v>
      </c>
      <c r="F24" s="6">
        <f>ROUNDUP($A$1/'2026 Monthly Base Pay'!F24,2)</f>
        <v>0.27</v>
      </c>
      <c r="G24" s="6">
        <f>ROUNDUP($A$1/'2026 Monthly Base Pay'!G24,2)</f>
        <v>0.26</v>
      </c>
      <c r="H24" s="6">
        <f>ROUNDUP($A$1/'2026 Monthly Base Pay'!H24,2)</f>
        <v>0.25</v>
      </c>
      <c r="I24" s="6">
        <f>ROUNDUP($A$1/'2026 Monthly Base Pay'!I24,2)</f>
        <v>0.24</v>
      </c>
      <c r="J24" s="6">
        <f>ROUNDUP($A$1/'2026 Monthly Base Pay'!J24,2)</f>
        <v>0.23</v>
      </c>
      <c r="K24" s="6">
        <f>ROUNDUP($A$1/'2026 Monthly Base Pay'!K24,2)</f>
        <v>0.22</v>
      </c>
      <c r="L24" s="6">
        <f>ROUNDUP($A$1/'2026 Monthly Base Pay'!L24,2)</f>
        <v>0.22</v>
      </c>
      <c r="M24" s="6">
        <f>ROUNDUP($A$1/'2026 Monthly Base Pay'!M24,2)</f>
        <v>0.22</v>
      </c>
      <c r="N24" s="6">
        <f>ROUNDUP($A$1/'2026 Monthly Base Pay'!N24,2)</f>
        <v>0.22</v>
      </c>
      <c r="O24" s="6">
        <f>ROUNDUP($A$1/'2026 Monthly Base Pay'!O24,2)</f>
        <v>0.22</v>
      </c>
      <c r="P24" s="6">
        <f>ROUNDUP($A$1/'2026 Monthly Base Pay'!P24,2)</f>
        <v>0.22</v>
      </c>
    </row>
    <row r="25">
      <c r="A25" s="5" t="s">
        <v>35</v>
      </c>
      <c r="B25" s="6"/>
      <c r="C25" s="6"/>
      <c r="D25" s="6"/>
      <c r="E25" s="6">
        <f>ROUNDUP($A$1/'2026 Monthly Base Pay'!E25,2)</f>
        <v>0.32</v>
      </c>
      <c r="F25" s="6">
        <f>ROUNDUP($A$1/'2026 Monthly Base Pay'!F25,2)</f>
        <v>0.31</v>
      </c>
      <c r="G25" s="6">
        <f>ROUNDUP($A$1/'2026 Monthly Base Pay'!G25,2)</f>
        <v>0.3</v>
      </c>
      <c r="H25" s="6">
        <f>ROUNDUP($A$1/'2026 Monthly Base Pay'!H25,2)</f>
        <v>0.29</v>
      </c>
      <c r="I25" s="6">
        <f>ROUNDUP($A$1/'2026 Monthly Base Pay'!I25,2)</f>
        <v>0.28</v>
      </c>
      <c r="J25" s="6">
        <f>ROUNDUP($A$1/'2026 Monthly Base Pay'!J25,2)</f>
        <v>0.27</v>
      </c>
      <c r="K25" s="6">
        <f>ROUNDUP($A$1/'2026 Monthly Base Pay'!K25,2)</f>
        <v>0.27</v>
      </c>
      <c r="L25" s="6">
        <f>ROUNDUP($A$1/'2026 Monthly Base Pay'!L25,2)</f>
        <v>0.27</v>
      </c>
      <c r="M25" s="6">
        <f>ROUNDUP($A$1/'2026 Monthly Base Pay'!M25,2)</f>
        <v>0.27</v>
      </c>
      <c r="N25" s="6">
        <f>ROUNDUP($A$1/'2026 Monthly Base Pay'!N25,2)</f>
        <v>0.27</v>
      </c>
      <c r="O25" s="6">
        <f>ROUNDUP($A$1/'2026 Monthly Base Pay'!O25,2)</f>
        <v>0.27</v>
      </c>
      <c r="P25" s="6">
        <f>ROUNDUP($A$1/'2026 Monthly Base Pay'!P25,2)</f>
        <v>0.27</v>
      </c>
    </row>
    <row r="26">
      <c r="A26" s="5" t="s">
        <v>36</v>
      </c>
      <c r="B26" s="6"/>
      <c r="C26" s="6"/>
      <c r="D26" s="6"/>
      <c r="E26" s="6">
        <f>ROUNDUP($A$1/'2026 Monthly Base Pay'!E26,2)</f>
        <v>0.4</v>
      </c>
      <c r="F26" s="6">
        <f>ROUNDUP($A$1/'2026 Monthly Base Pay'!F26,2)</f>
        <v>0.37</v>
      </c>
      <c r="G26" s="6">
        <f>ROUNDUP($A$1/'2026 Monthly Base Pay'!G26,2)</f>
        <v>0.36</v>
      </c>
      <c r="H26" s="6">
        <f>ROUNDUP($A$1/'2026 Monthly Base Pay'!H26,2)</f>
        <v>0.35</v>
      </c>
      <c r="I26" s="6">
        <f>ROUNDUP($A$1/'2026 Monthly Base Pay'!I26,2)</f>
        <v>0.33</v>
      </c>
      <c r="J26" s="6">
        <f>ROUNDUP($A$1/'2026 Monthly Base Pay'!J26,2)</f>
        <v>0.32</v>
      </c>
      <c r="K26" s="6">
        <f>ROUNDUP($A$1/'2026 Monthly Base Pay'!K26,2)</f>
        <v>0.32</v>
      </c>
      <c r="L26" s="6">
        <f>ROUNDUP($A$1/'2026 Monthly Base Pay'!L26,2)</f>
        <v>0.32</v>
      </c>
      <c r="M26" s="6">
        <f>ROUNDUP($A$1/'2026 Monthly Base Pay'!M26,2)</f>
        <v>0.32</v>
      </c>
      <c r="N26" s="6">
        <f>ROUNDUP($A$1/'2026 Monthly Base Pay'!N26,2)</f>
        <v>0.32</v>
      </c>
      <c r="O26" s="6">
        <f>ROUNDUP($A$1/'2026 Monthly Base Pay'!O26,2)</f>
        <v>0.32</v>
      </c>
      <c r="P26" s="6">
        <f>ROUNDUP($A$1/'2026 Monthly Base Pay'!P26,2)</f>
        <v>0.32</v>
      </c>
    </row>
    <row r="27">
      <c r="A27" s="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>
      <c r="A28" s="5"/>
      <c r="B28" s="5" t="s">
        <v>2</v>
      </c>
      <c r="C28" s="5" t="s">
        <v>3</v>
      </c>
      <c r="D28" s="5" t="s">
        <v>4</v>
      </c>
      <c r="E28" s="5" t="s">
        <v>5</v>
      </c>
      <c r="F28" s="5" t="s">
        <v>6</v>
      </c>
      <c r="G28" s="5" t="s">
        <v>7</v>
      </c>
      <c r="H28" s="5" t="s">
        <v>8</v>
      </c>
      <c r="I28" s="5" t="s">
        <v>9</v>
      </c>
      <c r="J28" s="5" t="s">
        <v>10</v>
      </c>
      <c r="K28" s="5" t="s">
        <v>11</v>
      </c>
      <c r="L28" s="5" t="s">
        <v>12</v>
      </c>
      <c r="M28" s="5" t="s">
        <v>13</v>
      </c>
      <c r="N28" s="5" t="s">
        <v>14</v>
      </c>
      <c r="O28" s="5" t="s">
        <v>15</v>
      </c>
      <c r="P28" s="5" t="s">
        <v>16</v>
      </c>
    </row>
    <row r="29">
      <c r="A29" s="5" t="s">
        <v>37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>
        <f>ROUNDUP($A$1/'2026 Monthly Base Pay'!M29,2)</f>
        <v>0.21</v>
      </c>
      <c r="N29" s="6">
        <f>ROUNDUP($A$1/'2026 Monthly Base Pay'!N29,2)</f>
        <v>0.2</v>
      </c>
      <c r="O29" s="6">
        <f>ROUNDUP($A$1/'2026 Monthly Base Pay'!O29,2)</f>
        <v>0.19</v>
      </c>
      <c r="P29" s="6">
        <f>ROUNDUP($A$1/'2026 Monthly Base Pay'!P29,2)</f>
        <v>0.18</v>
      </c>
    </row>
    <row r="30">
      <c r="A30" s="5" t="s">
        <v>38</v>
      </c>
      <c r="B30" s="6">
        <f>ROUNDUP($A$1/'2026 Monthly Base Pay'!B30,2)</f>
        <v>0.36</v>
      </c>
      <c r="C30" s="6">
        <f>ROUNDUP($A$1/'2026 Monthly Base Pay'!C30,2)</f>
        <v>0.34</v>
      </c>
      <c r="D30" s="6">
        <f>ROUNDUP($A$1/'2026 Monthly Base Pay'!D30,2)</f>
        <v>0.33</v>
      </c>
      <c r="E30" s="6">
        <f>ROUNDUP($A$1/'2026 Monthly Base Pay'!E30,2)</f>
        <v>0.32</v>
      </c>
      <c r="F30" s="6">
        <f>ROUNDUP($A$1/'2026 Monthly Base Pay'!F30,2)</f>
        <v>0.31</v>
      </c>
      <c r="G30" s="6">
        <f>ROUNDUP($A$1/'2026 Monthly Base Pay'!G30,2)</f>
        <v>0.29</v>
      </c>
      <c r="H30" s="6">
        <f>ROUNDUP($A$1/'2026 Monthly Base Pay'!H30,2)</f>
        <v>0.28</v>
      </c>
      <c r="I30" s="6">
        <f>ROUNDUP($A$1/'2026 Monthly Base Pay'!I30,2)</f>
        <v>0.27</v>
      </c>
      <c r="J30" s="6">
        <f>ROUNDUP($A$1/'2026 Monthly Base Pay'!J30,2)</f>
        <v>0.25</v>
      </c>
      <c r="K30" s="6">
        <f>ROUNDUP($A$1/'2026 Monthly Base Pay'!K30,2)</f>
        <v>0.24</v>
      </c>
      <c r="L30" s="6">
        <f>ROUNDUP($A$1/'2026 Monthly Base Pay'!L30,2)</f>
        <v>0.23</v>
      </c>
      <c r="M30" s="6">
        <f>ROUNDUP($A$1/'2026 Monthly Base Pay'!M30,2)</f>
        <v>0.23</v>
      </c>
      <c r="N30" s="6">
        <f>ROUNDUP($A$1/'2026 Monthly Base Pay'!N30,2)</f>
        <v>0.22</v>
      </c>
      <c r="O30" s="6">
        <f>ROUNDUP($A$1/'2026 Monthly Base Pay'!O30,2)</f>
        <v>0.21</v>
      </c>
      <c r="P30" s="6">
        <f>ROUNDUP($A$1/'2026 Monthly Base Pay'!P30,2)</f>
        <v>0.2</v>
      </c>
    </row>
    <row r="31">
      <c r="A31" s="5" t="s">
        <v>39</v>
      </c>
      <c r="B31" s="6">
        <f>ROUNDUP($A$1/'2026 Monthly Base Pay'!B31,2)</f>
        <v>0.4</v>
      </c>
      <c r="C31" s="6">
        <f>ROUNDUP($A$1/'2026 Monthly Base Pay'!C31,2)</f>
        <v>0.38</v>
      </c>
      <c r="D31" s="6">
        <f>ROUNDUP($A$1/'2026 Monthly Base Pay'!D31,2)</f>
        <v>0.37</v>
      </c>
      <c r="E31" s="6">
        <f>ROUNDUP($A$1/'2026 Monthly Base Pay'!E31,2)</f>
        <v>0.36</v>
      </c>
      <c r="F31" s="6">
        <f>ROUNDUP($A$1/'2026 Monthly Base Pay'!F31,2)</f>
        <v>0.35</v>
      </c>
      <c r="G31" s="6">
        <f>ROUNDUP($A$1/'2026 Monthly Base Pay'!G31,2)</f>
        <v>0.32</v>
      </c>
      <c r="H31" s="6">
        <f>ROUNDUP($A$1/'2026 Monthly Base Pay'!H31,2)</f>
        <v>0.3</v>
      </c>
      <c r="I31" s="6">
        <f>ROUNDUP($A$1/'2026 Monthly Base Pay'!I31,2)</f>
        <v>0.29</v>
      </c>
      <c r="J31" s="6">
        <f>ROUNDUP($A$1/'2026 Monthly Base Pay'!J31,2)</f>
        <v>0.28</v>
      </c>
      <c r="K31" s="6">
        <f>ROUNDUP($A$1/'2026 Monthly Base Pay'!K31,2)</f>
        <v>0.27</v>
      </c>
      <c r="L31" s="6">
        <f>ROUNDUP($A$1/'2026 Monthly Base Pay'!L31,2)</f>
        <v>0.26</v>
      </c>
      <c r="M31" s="6">
        <f>ROUNDUP($A$1/'2026 Monthly Base Pay'!M31,2)</f>
        <v>0.25</v>
      </c>
      <c r="N31" s="6">
        <f>ROUNDUP($A$1/'2026 Monthly Base Pay'!N31,2)</f>
        <v>0.24</v>
      </c>
      <c r="O31" s="6">
        <f>ROUNDUP($A$1/'2026 Monthly Base Pay'!O31,2)</f>
        <v>0.23</v>
      </c>
      <c r="P31" s="6">
        <f>ROUNDUP($A$1/'2026 Monthly Base Pay'!P31,2)</f>
        <v>0.23</v>
      </c>
    </row>
    <row r="32">
      <c r="A32" s="5" t="s">
        <v>40</v>
      </c>
      <c r="B32" s="6">
        <f>ROUNDUP($A$1/'2026 Monthly Base Pay'!B32,2)</f>
        <v>0.45</v>
      </c>
      <c r="C32" s="6">
        <f>ROUNDUP($A$1/'2026 Monthly Base Pay'!C32,2)</f>
        <v>0.41</v>
      </c>
      <c r="D32" s="6">
        <f>ROUNDUP($A$1/'2026 Monthly Base Pay'!D32,2)</f>
        <v>0.4</v>
      </c>
      <c r="E32" s="6">
        <f>ROUNDUP($A$1/'2026 Monthly Base Pay'!E32,2)</f>
        <v>0.39</v>
      </c>
      <c r="F32" s="6">
        <f>ROUNDUP($A$1/'2026 Monthly Base Pay'!F32,2)</f>
        <v>0.37</v>
      </c>
      <c r="G32" s="6">
        <f>ROUNDUP($A$1/'2026 Monthly Base Pay'!G32,2)</f>
        <v>0.34</v>
      </c>
      <c r="H32" s="6">
        <f>ROUNDUP($A$1/'2026 Monthly Base Pay'!H32,2)</f>
        <v>0.33</v>
      </c>
      <c r="I32" s="6">
        <f>ROUNDUP($A$1/'2026 Monthly Base Pay'!I32,2)</f>
        <v>0.32</v>
      </c>
      <c r="J32" s="6">
        <f>ROUNDUP($A$1/'2026 Monthly Base Pay'!J32,2)</f>
        <v>0.31</v>
      </c>
      <c r="K32" s="6">
        <f>ROUNDUP($A$1/'2026 Monthly Base Pay'!K32,2)</f>
        <v>0.3</v>
      </c>
      <c r="L32" s="6">
        <f>ROUNDUP($A$1/'2026 Monthly Base Pay'!L32,2)</f>
        <v>0.29</v>
      </c>
      <c r="M32" s="6">
        <f>ROUNDUP($A$1/'2026 Monthly Base Pay'!M32,2)</f>
        <v>0.28</v>
      </c>
      <c r="N32" s="6">
        <f>ROUNDUP($A$1/'2026 Monthly Base Pay'!N32,2)</f>
        <v>0.27</v>
      </c>
      <c r="O32" s="6">
        <f>ROUNDUP($A$1/'2026 Monthly Base Pay'!O32,2)</f>
        <v>0.27</v>
      </c>
      <c r="P32" s="6">
        <f>ROUNDUP($A$1/'2026 Monthly Base Pay'!P32,2)</f>
        <v>0.27</v>
      </c>
    </row>
    <row r="33">
      <c r="A33" s="5" t="s">
        <v>41</v>
      </c>
      <c r="B33" s="6">
        <f>ROUNDUP($A$1/'2026 Monthly Base Pay'!B33,2)</f>
        <v>0.51</v>
      </c>
      <c r="C33" s="6">
        <f>ROUNDUP($A$1/'2026 Monthly Base Pay'!C33,2)</f>
        <v>0.46</v>
      </c>
      <c r="D33" s="6">
        <f>ROUNDUP($A$1/'2026 Monthly Base Pay'!D33,2)</f>
        <v>0.45</v>
      </c>
      <c r="E33" s="6">
        <f>ROUNDUP($A$1/'2026 Monthly Base Pay'!E33,2)</f>
        <v>0.43</v>
      </c>
      <c r="F33" s="6">
        <f>ROUNDUP($A$1/'2026 Monthly Base Pay'!F33,2)</f>
        <v>0.4</v>
      </c>
      <c r="G33" s="6">
        <f>ROUNDUP($A$1/'2026 Monthly Base Pay'!G33,2)</f>
        <v>0.37</v>
      </c>
      <c r="H33" s="6">
        <f>ROUNDUP($A$1/'2026 Monthly Base Pay'!H33,2)</f>
        <v>0.36</v>
      </c>
      <c r="I33" s="6">
        <f>ROUNDUP($A$1/'2026 Monthly Base Pay'!I33,2)</f>
        <v>0.34</v>
      </c>
      <c r="J33" s="6">
        <f>ROUNDUP($A$1/'2026 Monthly Base Pay'!J33,2)</f>
        <v>0.33</v>
      </c>
      <c r="K33" s="6">
        <f>ROUNDUP($A$1/'2026 Monthly Base Pay'!K33,2)</f>
        <v>0.32</v>
      </c>
      <c r="L33" s="6">
        <f>ROUNDUP($A$1/'2026 Monthly Base Pay'!L33,2)</f>
        <v>0.31</v>
      </c>
      <c r="M33" s="6">
        <f>ROUNDUP($A$1/'2026 Monthly Base Pay'!M33,2)</f>
        <v>0.3</v>
      </c>
      <c r="N33" s="6">
        <f>ROUNDUP($A$1/'2026 Monthly Base Pay'!N33,2)</f>
        <v>0.3</v>
      </c>
      <c r="O33" s="6">
        <f>ROUNDUP($A$1/'2026 Monthly Base Pay'!O33,2)</f>
        <v>0.3</v>
      </c>
      <c r="P33" s="6">
        <f>ROUNDUP($A$1/'2026 Monthly Base Pay'!P33,2)</f>
        <v>0.3</v>
      </c>
    </row>
  </sheetData>
  <mergeCells count="1">
    <mergeCell ref="C1:P1"/>
  </mergeCells>
  <printOptions gridLines="1" horizontalCentered="1"/>
  <pageMargins bottom="0.75" footer="0.0" header="0.0" left="0.25" right="0.25" top="0.75"/>
  <pageSetup cellComments="atEnd" orientation="landscape" pageOrder="overThenDown"/>
  <headerFooter>
    <oddFooter>&amp;C/u/AFmoneyguy</oddFooter>
  </headerFooter>
  <drawing r:id="rId1"/>
  <tableParts count="4"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3" max="7" width="7.88"/>
    <col customWidth="1" min="8" max="16" width="9.13"/>
  </cols>
  <sheetData>
    <row r="1">
      <c r="A1" s="10" t="s">
        <v>42</v>
      </c>
    </row>
    <row r="2">
      <c r="A2" s="11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>
      <c r="A3" s="12" t="s">
        <v>17</v>
      </c>
      <c r="B3" s="13"/>
      <c r="C3" s="13"/>
      <c r="D3" s="13"/>
      <c r="E3" s="13"/>
      <c r="F3" s="13"/>
      <c r="G3" s="14"/>
      <c r="H3" s="15">
        <v>6910.0</v>
      </c>
      <c r="I3" s="15">
        <v>7067.0</v>
      </c>
      <c r="J3" s="15">
        <v>7264.0</v>
      </c>
      <c r="K3" s="15">
        <v>7496.0</v>
      </c>
      <c r="L3" s="15">
        <v>7731.0</v>
      </c>
      <c r="M3" s="15">
        <v>8105.0</v>
      </c>
      <c r="N3" s="15">
        <v>8423.0</v>
      </c>
      <c r="O3" s="15">
        <v>8756.0</v>
      </c>
      <c r="P3" s="15">
        <v>9268.0</v>
      </c>
    </row>
    <row r="4">
      <c r="A4" s="12" t="s">
        <v>18</v>
      </c>
      <c r="B4" s="13"/>
      <c r="C4" s="13"/>
      <c r="D4" s="13"/>
      <c r="E4" s="13"/>
      <c r="F4" s="13"/>
      <c r="G4" s="15">
        <v>5657.0</v>
      </c>
      <c r="H4" s="15">
        <v>5907.0</v>
      </c>
      <c r="I4" s="15">
        <v>6062.0</v>
      </c>
      <c r="J4" s="15">
        <v>6247.0</v>
      </c>
      <c r="K4" s="15">
        <v>6448.0</v>
      </c>
      <c r="L4" s="15">
        <v>6811.0</v>
      </c>
      <c r="M4" s="15">
        <v>6995.0</v>
      </c>
      <c r="N4" s="15">
        <v>7308.0</v>
      </c>
      <c r="O4" s="15">
        <v>7482.0</v>
      </c>
      <c r="P4" s="15">
        <v>7909.0</v>
      </c>
    </row>
    <row r="5">
      <c r="A5" s="12" t="s">
        <v>19</v>
      </c>
      <c r="B5" s="15">
        <v>3932.0</v>
      </c>
      <c r="C5" s="15">
        <v>4291.0</v>
      </c>
      <c r="D5" s="15">
        <v>4456.0</v>
      </c>
      <c r="E5" s="15">
        <v>4673.0</v>
      </c>
      <c r="F5" s="15">
        <v>4844.0</v>
      </c>
      <c r="G5" s="15">
        <v>5135.0</v>
      </c>
      <c r="H5" s="15">
        <v>5300.0</v>
      </c>
      <c r="I5" s="15">
        <v>5592.0</v>
      </c>
      <c r="J5" s="15">
        <v>5835.0</v>
      </c>
      <c r="K5" s="15">
        <v>6001.0</v>
      </c>
      <c r="L5" s="15">
        <v>6177.0</v>
      </c>
      <c r="M5" s="15">
        <v>6245.0</v>
      </c>
      <c r="N5" s="15">
        <v>6475.0</v>
      </c>
      <c r="O5" s="15">
        <v>6598.0</v>
      </c>
      <c r="P5" s="15">
        <v>7067.0</v>
      </c>
    </row>
    <row r="6">
      <c r="A6" s="12" t="s">
        <v>20</v>
      </c>
      <c r="B6" s="15">
        <v>3401.0</v>
      </c>
      <c r="C6" s="15">
        <v>3743.0</v>
      </c>
      <c r="D6" s="15">
        <v>3908.0</v>
      </c>
      <c r="E6" s="15">
        <v>4068.0</v>
      </c>
      <c r="F6" s="15">
        <v>4236.0</v>
      </c>
      <c r="G6" s="15">
        <v>4612.0</v>
      </c>
      <c r="H6" s="15">
        <v>4760.0</v>
      </c>
      <c r="I6" s="15">
        <v>5044.0</v>
      </c>
      <c r="J6" s="15">
        <v>5131.0</v>
      </c>
      <c r="K6" s="15">
        <v>5194.0</v>
      </c>
      <c r="L6" s="15">
        <v>5268.0</v>
      </c>
      <c r="M6" s="15">
        <v>5268.0</v>
      </c>
      <c r="N6" s="15">
        <v>5268.0</v>
      </c>
      <c r="O6" s="15">
        <v>5268.0</v>
      </c>
      <c r="P6" s="15">
        <v>5268.0</v>
      </c>
    </row>
    <row r="7">
      <c r="A7" s="12" t="s">
        <v>21</v>
      </c>
      <c r="B7" s="15">
        <v>3343.0</v>
      </c>
      <c r="C7" s="15">
        <v>3598.0</v>
      </c>
      <c r="D7" s="15">
        <v>3776.0</v>
      </c>
      <c r="E7" s="15">
        <v>3947.0</v>
      </c>
      <c r="F7" s="15">
        <v>4236.0</v>
      </c>
      <c r="G7" s="15">
        <v>4403.0</v>
      </c>
      <c r="H7" s="15">
        <v>4395.0</v>
      </c>
      <c r="I7" s="15">
        <v>4422.0</v>
      </c>
      <c r="J7" s="15">
        <v>4422.0</v>
      </c>
      <c r="K7" s="15">
        <v>4422.0</v>
      </c>
      <c r="L7" s="15">
        <v>4422.0</v>
      </c>
      <c r="M7" s="15">
        <v>4422.0</v>
      </c>
      <c r="N7" s="15">
        <v>4422.0</v>
      </c>
      <c r="O7" s="15">
        <v>4422.0</v>
      </c>
      <c r="P7" s="15">
        <v>4422.0</v>
      </c>
    </row>
    <row r="8">
      <c r="A8" s="12" t="s">
        <v>22</v>
      </c>
      <c r="B8" s="15">
        <v>3142.0</v>
      </c>
      <c r="C8" s="15">
        <v>3303.0</v>
      </c>
      <c r="D8" s="15">
        <v>3482.0</v>
      </c>
      <c r="E8" s="15">
        <v>3659.0</v>
      </c>
      <c r="F8" s="15">
        <v>3815.0</v>
      </c>
      <c r="G8" s="15">
        <v>3815.0</v>
      </c>
      <c r="H8" s="15">
        <v>3815.0</v>
      </c>
      <c r="I8" s="15">
        <v>3815.0</v>
      </c>
      <c r="J8" s="15">
        <v>3815.0</v>
      </c>
      <c r="K8" s="15">
        <v>3815.0</v>
      </c>
      <c r="L8" s="15">
        <v>3815.0</v>
      </c>
      <c r="M8" s="15">
        <v>3815.0</v>
      </c>
      <c r="N8" s="15">
        <v>3815.0</v>
      </c>
      <c r="O8" s="15">
        <v>3815.0</v>
      </c>
      <c r="P8" s="15">
        <v>3815.0</v>
      </c>
    </row>
    <row r="9">
      <c r="A9" s="12" t="s">
        <v>23</v>
      </c>
      <c r="B9" s="15">
        <v>2837.0</v>
      </c>
      <c r="C9" s="15">
        <v>3015.0</v>
      </c>
      <c r="D9" s="15">
        <v>3198.0</v>
      </c>
      <c r="E9" s="15">
        <v>3198.0</v>
      </c>
      <c r="F9" s="15">
        <v>3198.0</v>
      </c>
      <c r="G9" s="15">
        <v>3198.0</v>
      </c>
      <c r="H9" s="15">
        <v>3198.0</v>
      </c>
      <c r="I9" s="15">
        <v>3198.0</v>
      </c>
      <c r="J9" s="15">
        <v>3198.0</v>
      </c>
      <c r="K9" s="15">
        <v>3198.0</v>
      </c>
      <c r="L9" s="15">
        <v>3198.0</v>
      </c>
      <c r="M9" s="15">
        <v>3198.0</v>
      </c>
      <c r="N9" s="15">
        <v>3198.0</v>
      </c>
      <c r="O9" s="15">
        <v>3198.0</v>
      </c>
      <c r="P9" s="15">
        <v>3198.0</v>
      </c>
    </row>
    <row r="10">
      <c r="A10" s="12" t="s">
        <v>24</v>
      </c>
      <c r="B10" s="15">
        <v>2698.0</v>
      </c>
      <c r="C10" s="15">
        <v>2698.0</v>
      </c>
      <c r="D10" s="15">
        <v>2698.0</v>
      </c>
      <c r="E10" s="15">
        <v>2698.0</v>
      </c>
      <c r="F10" s="15">
        <v>2698.0</v>
      </c>
      <c r="G10" s="15">
        <v>2698.0</v>
      </c>
      <c r="H10" s="15">
        <v>2698.0</v>
      </c>
      <c r="I10" s="15">
        <v>2698.0</v>
      </c>
      <c r="J10" s="15">
        <v>2698.0</v>
      </c>
      <c r="K10" s="15">
        <v>2698.0</v>
      </c>
      <c r="L10" s="15">
        <v>2698.0</v>
      </c>
      <c r="M10" s="15">
        <v>2698.0</v>
      </c>
      <c r="N10" s="15">
        <v>2698.0</v>
      </c>
      <c r="O10" s="15">
        <v>2698.0</v>
      </c>
      <c r="P10" s="15">
        <v>2698.0</v>
      </c>
    </row>
    <row r="11">
      <c r="A11" s="12" t="s">
        <v>25</v>
      </c>
      <c r="B11" s="15">
        <v>2407.0</v>
      </c>
      <c r="C11" s="15">
        <v>2407.0</v>
      </c>
      <c r="D11" s="15">
        <v>2407.0</v>
      </c>
      <c r="E11" s="15">
        <v>2407.0</v>
      </c>
      <c r="F11" s="15">
        <v>2407.0</v>
      </c>
      <c r="G11" s="15">
        <v>2407.0</v>
      </c>
      <c r="H11" s="15">
        <v>2407.0</v>
      </c>
      <c r="I11" s="15">
        <v>2407.0</v>
      </c>
      <c r="J11" s="15">
        <v>2407.0</v>
      </c>
      <c r="K11" s="15">
        <v>2407.0</v>
      </c>
      <c r="L11" s="15">
        <v>2407.0</v>
      </c>
      <c r="M11" s="15">
        <v>2407.0</v>
      </c>
      <c r="N11" s="15">
        <v>2407.0</v>
      </c>
      <c r="O11" s="15">
        <v>2407.0</v>
      </c>
      <c r="P11" s="15">
        <v>2407.0</v>
      </c>
    </row>
    <row r="1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>
      <c r="A13" s="16"/>
      <c r="B13" s="17" t="s">
        <v>43</v>
      </c>
      <c r="C13" s="17" t="s">
        <v>3</v>
      </c>
      <c r="D13" s="17" t="s">
        <v>4</v>
      </c>
      <c r="E13" s="17" t="s">
        <v>5</v>
      </c>
      <c r="F13" s="17" t="s">
        <v>6</v>
      </c>
      <c r="G13" s="17" t="s">
        <v>7</v>
      </c>
      <c r="H13" s="17" t="s">
        <v>8</v>
      </c>
      <c r="I13" s="17" t="s">
        <v>9</v>
      </c>
      <c r="J13" s="17" t="s">
        <v>10</v>
      </c>
      <c r="K13" s="17" t="s">
        <v>11</v>
      </c>
      <c r="L13" s="17" t="s">
        <v>12</v>
      </c>
      <c r="M13" s="17" t="s">
        <v>13</v>
      </c>
      <c r="N13" s="17" t="s">
        <v>14</v>
      </c>
      <c r="O13" s="17" t="s">
        <v>15</v>
      </c>
      <c r="P13" s="17" t="s">
        <v>16</v>
      </c>
    </row>
    <row r="14">
      <c r="A14" s="12" t="s">
        <v>26</v>
      </c>
      <c r="B14" s="15">
        <v>13888.0</v>
      </c>
      <c r="C14" s="15">
        <v>14344.0</v>
      </c>
      <c r="D14" s="15">
        <v>14645.0</v>
      </c>
      <c r="E14" s="15">
        <v>14730.0</v>
      </c>
      <c r="F14" s="15">
        <v>15107.0</v>
      </c>
      <c r="G14" s="15">
        <v>15736.0</v>
      </c>
      <c r="H14" s="15">
        <v>15882.0</v>
      </c>
      <c r="I14" s="15">
        <v>16480.0</v>
      </c>
      <c r="J14" s="15">
        <v>16652.0</v>
      </c>
      <c r="K14" s="15">
        <v>17166.0</v>
      </c>
      <c r="L14" s="18">
        <v>17911.0</v>
      </c>
      <c r="M14" s="19">
        <v>18598.0</v>
      </c>
      <c r="N14" s="19">
        <v>19057.0</v>
      </c>
      <c r="O14" s="19">
        <v>19057.0</v>
      </c>
      <c r="P14" s="19">
        <v>19057.0</v>
      </c>
    </row>
    <row r="15">
      <c r="A15" s="12" t="s">
        <v>27</v>
      </c>
      <c r="B15" s="15">
        <v>11540.0</v>
      </c>
      <c r="C15" s="15">
        <v>12076.0</v>
      </c>
      <c r="D15" s="15">
        <v>12325.0</v>
      </c>
      <c r="E15" s="15">
        <v>12522.0</v>
      </c>
      <c r="F15" s="15">
        <v>12879.0</v>
      </c>
      <c r="G15" s="15">
        <v>13232.0</v>
      </c>
      <c r="H15" s="15">
        <v>13639.0</v>
      </c>
      <c r="I15" s="15">
        <v>14046.0</v>
      </c>
      <c r="J15" s="15">
        <v>14454.0</v>
      </c>
      <c r="K15" s="15">
        <v>15736.0</v>
      </c>
      <c r="L15" s="18">
        <v>16818.0</v>
      </c>
      <c r="M15" s="19">
        <v>16818.0</v>
      </c>
      <c r="N15" s="19">
        <v>16818.0</v>
      </c>
      <c r="O15" s="19">
        <v>16818.0</v>
      </c>
      <c r="P15" s="19">
        <v>16904.0</v>
      </c>
    </row>
    <row r="16">
      <c r="A16" s="12" t="s">
        <v>28</v>
      </c>
      <c r="B16" s="15">
        <v>8751.0</v>
      </c>
      <c r="C16" s="15">
        <v>9614.0</v>
      </c>
      <c r="D16" s="15">
        <v>10245.0</v>
      </c>
      <c r="E16" s="15">
        <v>10245.0</v>
      </c>
      <c r="F16" s="15">
        <v>10284.0</v>
      </c>
      <c r="G16" s="15">
        <v>10725.0</v>
      </c>
      <c r="H16" s="15">
        <v>10784.0</v>
      </c>
      <c r="I16" s="15">
        <v>10784.0</v>
      </c>
      <c r="J16" s="15">
        <v>11396.0</v>
      </c>
      <c r="K16" s="15">
        <v>12480.0</v>
      </c>
      <c r="L16" s="18">
        <v>13115.0</v>
      </c>
      <c r="M16" s="19">
        <v>13751.0</v>
      </c>
      <c r="N16" s="19">
        <v>14113.0</v>
      </c>
      <c r="O16" s="19">
        <v>14479.0</v>
      </c>
      <c r="P16" s="19">
        <v>15189.0</v>
      </c>
    </row>
    <row r="17">
      <c r="A17" s="12" t="s">
        <v>29</v>
      </c>
      <c r="B17" s="15">
        <v>7295.0</v>
      </c>
      <c r="C17" s="15">
        <v>8219.0</v>
      </c>
      <c r="D17" s="15">
        <v>8787.0</v>
      </c>
      <c r="E17" s="15">
        <v>8894.0</v>
      </c>
      <c r="F17" s="15">
        <v>9250.0</v>
      </c>
      <c r="G17" s="15">
        <v>9462.0</v>
      </c>
      <c r="H17" s="15">
        <v>9929.0</v>
      </c>
      <c r="I17" s="15">
        <v>10272.0</v>
      </c>
      <c r="J17" s="15">
        <v>10714.0</v>
      </c>
      <c r="K17" s="15">
        <v>11392.0</v>
      </c>
      <c r="L17" s="15">
        <v>11714.0</v>
      </c>
      <c r="M17" s="15">
        <v>12033.0</v>
      </c>
      <c r="N17" s="15">
        <v>12394.0</v>
      </c>
      <c r="O17" s="15">
        <v>12394.0</v>
      </c>
      <c r="P17" s="15">
        <v>12394.0</v>
      </c>
    </row>
    <row r="18">
      <c r="A18" s="12" t="s">
        <v>30</v>
      </c>
      <c r="B18" s="15">
        <v>6294.0</v>
      </c>
      <c r="C18" s="15">
        <v>7286.0</v>
      </c>
      <c r="D18" s="15">
        <v>7773.0</v>
      </c>
      <c r="E18" s="15">
        <v>7881.0</v>
      </c>
      <c r="F18" s="15">
        <v>8332.0</v>
      </c>
      <c r="G18" s="15">
        <v>8816.0</v>
      </c>
      <c r="H18" s="15">
        <v>9419.0</v>
      </c>
      <c r="I18" s="15">
        <v>9888.0</v>
      </c>
      <c r="J18" s="15">
        <v>10214.0</v>
      </c>
      <c r="K18" s="15">
        <v>10402.0</v>
      </c>
      <c r="L18" s="15">
        <v>10510.0</v>
      </c>
      <c r="M18" s="15">
        <v>10510.0</v>
      </c>
      <c r="N18" s="15">
        <v>10510.0</v>
      </c>
      <c r="O18" s="15">
        <v>10510.0</v>
      </c>
      <c r="P18" s="15">
        <v>10510.0</v>
      </c>
    </row>
    <row r="19">
      <c r="A19" s="12" t="s">
        <v>31</v>
      </c>
      <c r="B19" s="15">
        <v>5535.0</v>
      </c>
      <c r="C19" s="15">
        <v>6273.0</v>
      </c>
      <c r="D19" s="15">
        <v>6771.0</v>
      </c>
      <c r="E19" s="15">
        <v>7383.0</v>
      </c>
      <c r="F19" s="15">
        <v>7737.0</v>
      </c>
      <c r="G19" s="15">
        <v>8125.0</v>
      </c>
      <c r="H19" s="15">
        <v>8376.0</v>
      </c>
      <c r="I19" s="15">
        <v>8788.0</v>
      </c>
      <c r="J19" s="15">
        <v>9004.0</v>
      </c>
      <c r="K19" s="15">
        <v>9004.0</v>
      </c>
      <c r="L19" s="15">
        <v>9004.0</v>
      </c>
      <c r="M19" s="15">
        <v>9004.0</v>
      </c>
      <c r="N19" s="15">
        <v>9004.0</v>
      </c>
      <c r="O19" s="15">
        <v>9004.0</v>
      </c>
      <c r="P19" s="15">
        <v>9004.0</v>
      </c>
    </row>
    <row r="20">
      <c r="A20" s="12" t="s">
        <v>32</v>
      </c>
      <c r="B20" s="15">
        <v>4782.0</v>
      </c>
      <c r="C20" s="15">
        <v>5446.0</v>
      </c>
      <c r="D20" s="15">
        <v>6272.0</v>
      </c>
      <c r="E20" s="15">
        <v>6484.0</v>
      </c>
      <c r="F20" s="15">
        <v>6618.0</v>
      </c>
      <c r="G20" s="15">
        <v>6618.0</v>
      </c>
      <c r="H20" s="15">
        <v>6618.0</v>
      </c>
      <c r="I20" s="15">
        <v>6618.0</v>
      </c>
      <c r="J20" s="15">
        <v>6618.0</v>
      </c>
      <c r="K20" s="15">
        <v>6618.0</v>
      </c>
      <c r="L20" s="15">
        <v>6618.0</v>
      </c>
      <c r="M20" s="15">
        <v>6618.0</v>
      </c>
      <c r="N20" s="15">
        <v>6618.0</v>
      </c>
      <c r="O20" s="15">
        <v>6618.0</v>
      </c>
      <c r="P20" s="15">
        <v>6618.0</v>
      </c>
    </row>
    <row r="21">
      <c r="A21" s="12" t="s">
        <v>33</v>
      </c>
      <c r="B21" s="15">
        <v>4150.0</v>
      </c>
      <c r="C21" s="15">
        <v>4320.0</v>
      </c>
      <c r="D21" s="15">
        <v>5222.0</v>
      </c>
      <c r="E21" s="15">
        <v>5222.0</v>
      </c>
      <c r="F21" s="15">
        <v>5222.0</v>
      </c>
      <c r="G21" s="15">
        <v>5222.0</v>
      </c>
      <c r="H21" s="15">
        <v>5222.0</v>
      </c>
      <c r="I21" s="15">
        <v>5222.0</v>
      </c>
      <c r="J21" s="15">
        <v>5222.0</v>
      </c>
      <c r="K21" s="15">
        <v>5222.0</v>
      </c>
      <c r="L21" s="15">
        <v>5222.0</v>
      </c>
      <c r="M21" s="15">
        <v>5222.0</v>
      </c>
      <c r="N21" s="15">
        <v>5222.0</v>
      </c>
      <c r="O21" s="15">
        <v>5222.0</v>
      </c>
      <c r="P21" s="15">
        <v>5222.0</v>
      </c>
    </row>
    <row r="2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>
      <c r="A23" s="16"/>
      <c r="B23" s="20" t="s">
        <v>43</v>
      </c>
      <c r="C23" s="20" t="s">
        <v>3</v>
      </c>
      <c r="D23" s="20" t="s">
        <v>4</v>
      </c>
      <c r="E23" s="20" t="s">
        <v>5</v>
      </c>
      <c r="F23" s="20" t="s">
        <v>6</v>
      </c>
      <c r="G23" s="20" t="s">
        <v>7</v>
      </c>
      <c r="H23" s="20" t="s">
        <v>8</v>
      </c>
      <c r="I23" s="20" t="s">
        <v>9</v>
      </c>
      <c r="J23" s="20" t="s">
        <v>10</v>
      </c>
      <c r="K23" s="20" t="s">
        <v>11</v>
      </c>
      <c r="L23" s="20" t="s">
        <v>12</v>
      </c>
      <c r="M23" s="20" t="s">
        <v>13</v>
      </c>
      <c r="N23" s="20" t="s">
        <v>14</v>
      </c>
      <c r="O23" s="20" t="s">
        <v>15</v>
      </c>
      <c r="P23" s="20" t="s">
        <v>16</v>
      </c>
    </row>
    <row r="24">
      <c r="A24" s="12" t="s">
        <v>34</v>
      </c>
      <c r="B24" s="21"/>
      <c r="C24" s="22"/>
      <c r="D24" s="23"/>
      <c r="E24" s="15">
        <v>7383.0</v>
      </c>
      <c r="F24" s="15">
        <v>7737.0</v>
      </c>
      <c r="G24" s="15">
        <v>8125.0</v>
      </c>
      <c r="H24" s="15">
        <v>8376.0</v>
      </c>
      <c r="I24" s="15">
        <v>8788.0</v>
      </c>
      <c r="J24" s="15">
        <v>9137.0</v>
      </c>
      <c r="K24" s="15">
        <v>9337.0</v>
      </c>
      <c r="L24" s="15">
        <v>9609.0</v>
      </c>
      <c r="M24" s="15">
        <v>9609.0</v>
      </c>
      <c r="N24" s="15">
        <v>9609.0</v>
      </c>
      <c r="O24" s="15">
        <v>9609.0</v>
      </c>
      <c r="P24" s="15">
        <v>9609.0</v>
      </c>
    </row>
    <row r="25">
      <c r="A25" s="12" t="s">
        <v>35</v>
      </c>
      <c r="B25" s="24"/>
      <c r="C25" s="25"/>
      <c r="D25" s="26"/>
      <c r="E25" s="15">
        <v>6484.0</v>
      </c>
      <c r="F25" s="15">
        <v>6618.0</v>
      </c>
      <c r="G25" s="15">
        <v>6828.0</v>
      </c>
      <c r="H25" s="15">
        <v>7184.0</v>
      </c>
      <c r="I25" s="15">
        <v>7459.0</v>
      </c>
      <c r="J25" s="15">
        <v>7664.0</v>
      </c>
      <c r="K25" s="15">
        <v>7664.0</v>
      </c>
      <c r="L25" s="15">
        <v>7664.0</v>
      </c>
      <c r="M25" s="15">
        <v>7664.0</v>
      </c>
      <c r="N25" s="15">
        <v>7664.0</v>
      </c>
      <c r="O25" s="15">
        <v>7664.0</v>
      </c>
      <c r="P25" s="15">
        <v>7664.0</v>
      </c>
    </row>
    <row r="26">
      <c r="A26" s="12" t="s">
        <v>36</v>
      </c>
      <c r="B26" s="21"/>
      <c r="C26" s="22"/>
      <c r="D26" s="23"/>
      <c r="E26" s="15">
        <v>5222.0</v>
      </c>
      <c r="F26" s="15">
        <v>5577.0</v>
      </c>
      <c r="G26" s="15">
        <v>5783.0</v>
      </c>
      <c r="H26" s="15">
        <v>5994.0</v>
      </c>
      <c r="I26" s="15">
        <v>6201.0</v>
      </c>
      <c r="J26" s="15">
        <v>6484.0</v>
      </c>
      <c r="K26" s="15">
        <v>6484.0</v>
      </c>
      <c r="L26" s="15">
        <v>6484.0</v>
      </c>
      <c r="M26" s="15">
        <v>6484.0</v>
      </c>
      <c r="N26" s="15">
        <v>6484.0</v>
      </c>
      <c r="O26" s="15">
        <v>6484.0</v>
      </c>
      <c r="P26" s="15">
        <v>6484.0</v>
      </c>
    </row>
    <row r="27">
      <c r="A27" s="12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>
      <c r="A28" s="12"/>
      <c r="B28" s="20" t="s">
        <v>43</v>
      </c>
      <c r="C28" s="20" t="s">
        <v>3</v>
      </c>
      <c r="D28" s="20" t="s">
        <v>4</v>
      </c>
      <c r="E28" s="20" t="s">
        <v>5</v>
      </c>
      <c r="F28" s="20" t="s">
        <v>6</v>
      </c>
      <c r="G28" s="20" t="s">
        <v>7</v>
      </c>
      <c r="H28" s="20" t="s">
        <v>8</v>
      </c>
      <c r="I28" s="20" t="s">
        <v>9</v>
      </c>
      <c r="J28" s="20" t="s">
        <v>10</v>
      </c>
      <c r="K28" s="20" t="s">
        <v>11</v>
      </c>
      <c r="L28" s="20" t="s">
        <v>12</v>
      </c>
      <c r="M28" s="20" t="s">
        <v>13</v>
      </c>
      <c r="N28" s="20" t="s">
        <v>14</v>
      </c>
      <c r="O28" s="20" t="s">
        <v>15</v>
      </c>
      <c r="P28" s="20" t="s">
        <v>16</v>
      </c>
    </row>
    <row r="29">
      <c r="A29" s="12" t="s">
        <v>37</v>
      </c>
      <c r="B29" s="27"/>
      <c r="C29" s="28"/>
      <c r="D29" s="29"/>
      <c r="E29" s="30"/>
      <c r="F29" s="30"/>
      <c r="G29" s="30"/>
      <c r="H29" s="30"/>
      <c r="I29" s="30"/>
      <c r="J29" s="30"/>
      <c r="K29" s="30"/>
      <c r="L29" s="31"/>
      <c r="M29" s="15">
        <v>10170.0</v>
      </c>
      <c r="N29" s="15">
        <v>10686.0</v>
      </c>
      <c r="O29" s="15">
        <v>11070.0</v>
      </c>
      <c r="P29" s="15">
        <v>11495.0</v>
      </c>
    </row>
    <row r="30">
      <c r="A30" s="32" t="s">
        <v>38</v>
      </c>
      <c r="B30" s="15">
        <v>5720.0</v>
      </c>
      <c r="C30" s="15">
        <v>6152.0</v>
      </c>
      <c r="D30" s="15">
        <v>6329.0</v>
      </c>
      <c r="E30" s="15">
        <v>6503.0</v>
      </c>
      <c r="F30" s="15">
        <v>6802.0</v>
      </c>
      <c r="G30" s="15">
        <v>7098.0</v>
      </c>
      <c r="H30" s="15">
        <v>7398.0</v>
      </c>
      <c r="I30" s="15">
        <v>7848.0</v>
      </c>
      <c r="J30" s="15">
        <v>8244.0</v>
      </c>
      <c r="K30" s="15">
        <v>8620.0</v>
      </c>
      <c r="L30" s="15">
        <v>8928.0</v>
      </c>
      <c r="M30" s="15">
        <v>9228.0</v>
      </c>
      <c r="N30" s="15">
        <v>9669.0</v>
      </c>
      <c r="O30" s="15">
        <v>10032.0</v>
      </c>
      <c r="P30" s="15">
        <v>10445.0</v>
      </c>
    </row>
    <row r="31">
      <c r="A31" s="32" t="s">
        <v>39</v>
      </c>
      <c r="B31" s="15">
        <v>5223.0</v>
      </c>
      <c r="C31" s="15">
        <v>5441.0</v>
      </c>
      <c r="D31" s="15">
        <v>5664.0</v>
      </c>
      <c r="E31" s="15">
        <v>5738.0</v>
      </c>
      <c r="F31" s="15">
        <v>5971.0</v>
      </c>
      <c r="G31" s="15">
        <v>6431.0</v>
      </c>
      <c r="H31" s="15">
        <v>6910.0</v>
      </c>
      <c r="I31" s="15">
        <v>7136.0</v>
      </c>
      <c r="J31" s="15">
        <v>7398.0</v>
      </c>
      <c r="K31" s="15">
        <v>7666.0</v>
      </c>
      <c r="L31" s="15">
        <v>8150.0</v>
      </c>
      <c r="M31" s="15">
        <v>8477.0</v>
      </c>
      <c r="N31" s="15">
        <v>8672.0</v>
      </c>
      <c r="O31" s="15">
        <v>8879.0</v>
      </c>
      <c r="P31" s="15">
        <v>9162.0</v>
      </c>
    </row>
    <row r="32">
      <c r="A32" s="32" t="s">
        <v>40</v>
      </c>
      <c r="B32" s="15">
        <v>4622.0</v>
      </c>
      <c r="C32" s="15">
        <v>5059.0</v>
      </c>
      <c r="D32" s="15">
        <v>5194.0</v>
      </c>
      <c r="E32" s="15">
        <v>5286.0</v>
      </c>
      <c r="F32" s="15">
        <v>5586.0</v>
      </c>
      <c r="G32" s="15">
        <v>6052.0</v>
      </c>
      <c r="H32" s="15">
        <v>6282.0</v>
      </c>
      <c r="I32" s="15">
        <v>6509.0</v>
      </c>
      <c r="J32" s="15">
        <v>6787.0</v>
      </c>
      <c r="K32" s="15">
        <v>7005.0</v>
      </c>
      <c r="L32" s="15">
        <v>7201.0</v>
      </c>
      <c r="M32" s="15">
        <v>7437.0</v>
      </c>
      <c r="N32" s="15">
        <v>7592.0</v>
      </c>
      <c r="O32" s="15">
        <v>7714.0</v>
      </c>
      <c r="P32" s="15">
        <v>7714.0</v>
      </c>
    </row>
    <row r="33">
      <c r="A33" s="32" t="s">
        <v>41</v>
      </c>
      <c r="B33" s="15">
        <v>4057.0</v>
      </c>
      <c r="C33" s="15">
        <v>4494.0</v>
      </c>
      <c r="D33" s="15">
        <v>4611.0</v>
      </c>
      <c r="E33" s="15">
        <v>4859.0</v>
      </c>
      <c r="F33" s="15">
        <v>5152.0</v>
      </c>
      <c r="G33" s="15">
        <v>5585.0</v>
      </c>
      <c r="H33" s="15">
        <v>5786.0</v>
      </c>
      <c r="I33" s="15">
        <v>6069.0</v>
      </c>
      <c r="J33" s="15">
        <v>6346.0</v>
      </c>
      <c r="K33" s="15">
        <v>6565.0</v>
      </c>
      <c r="L33" s="15">
        <v>6766.0</v>
      </c>
      <c r="M33" s="15">
        <v>7010.0</v>
      </c>
      <c r="N33" s="15">
        <v>7010.0</v>
      </c>
      <c r="O33" s="15">
        <v>7010.0</v>
      </c>
      <c r="P33" s="15">
        <v>7010.0</v>
      </c>
    </row>
    <row r="34">
      <c r="A34" s="33"/>
    </row>
  </sheetData>
  <mergeCells count="6">
    <mergeCell ref="A1:P1"/>
    <mergeCell ref="B24:D24"/>
    <mergeCell ref="B25:D25"/>
    <mergeCell ref="B26:D26"/>
    <mergeCell ref="B29:D29"/>
    <mergeCell ref="A34:P34"/>
  </mergeCells>
  <hyperlinks>
    <hyperlink r:id="rId1" ref="A1"/>
  </hyperlinks>
  <printOptions gridLines="1" horizontalCentered="1"/>
  <pageMargins bottom="0.75" footer="0.0" header="0.0" left="0.25" right="0.25" top="0.75"/>
  <pageSetup cellComments="atEnd" orientation="landscape" pageOrder="overThenDown"/>
  <headerFooter>
    <oddHeader>&amp;CMilitaryMoneyManual.com</oddHeader>
    <oddFooter>&amp;CMilitaryMoneyManual.com</oddFooter>
  </headerFooter>
  <drawing r:id="rId2"/>
  <tableParts count="2"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15.0"/>
    <col customWidth="1" min="3" max="7" width="7.88"/>
    <col customWidth="1" min="8" max="16" width="9.13"/>
  </cols>
  <sheetData>
    <row r="1">
      <c r="A1" s="34" t="s">
        <v>44</v>
      </c>
    </row>
    <row r="2">
      <c r="A2" s="35" t="s">
        <v>45</v>
      </c>
      <c r="B2" s="17" t="s">
        <v>46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</row>
    <row r="3">
      <c r="A3" s="17" t="s">
        <v>17</v>
      </c>
      <c r="B3" s="36"/>
      <c r="C3" s="36"/>
      <c r="D3" s="36"/>
      <c r="E3" s="36"/>
      <c r="F3" s="36"/>
      <c r="G3" s="36"/>
      <c r="H3" s="36">
        <f>0.05*'2026 Monthly Base Pay'!H3</f>
        <v>345.5</v>
      </c>
      <c r="I3" s="36">
        <f>0.05*'2026 Monthly Base Pay'!I3</f>
        <v>353.35</v>
      </c>
      <c r="J3" s="36">
        <f>0.05*'2026 Monthly Base Pay'!J3</f>
        <v>363.2</v>
      </c>
      <c r="K3" s="36">
        <f>0.05*'2026 Monthly Base Pay'!K3</f>
        <v>374.8</v>
      </c>
      <c r="L3" s="36">
        <f>0.05*'2026 Monthly Base Pay'!L3</f>
        <v>386.55</v>
      </c>
      <c r="M3" s="36">
        <f>0.05*'2026 Monthly Base Pay'!M3</f>
        <v>405.25</v>
      </c>
      <c r="N3" s="36">
        <f>0.05*'2026 Monthly Base Pay'!N3</f>
        <v>421.15</v>
      </c>
      <c r="O3" s="36">
        <f>0.05*'2026 Monthly Base Pay'!O3</f>
        <v>437.8</v>
      </c>
      <c r="P3" s="36">
        <f>0.05*'2026 Monthly Base Pay'!P3</f>
        <v>463.4</v>
      </c>
    </row>
    <row r="4">
      <c r="A4" s="17" t="s">
        <v>18</v>
      </c>
      <c r="B4" s="37"/>
      <c r="C4" s="36"/>
      <c r="D4" s="36"/>
      <c r="E4" s="36"/>
      <c r="F4" s="36"/>
      <c r="G4" s="36">
        <f>0.05*'2026 Monthly Base Pay'!G4</f>
        <v>282.85</v>
      </c>
      <c r="H4" s="36">
        <f>0.05*'2026 Monthly Base Pay'!H4</f>
        <v>295.35</v>
      </c>
      <c r="I4" s="36">
        <f>0.05*'2026 Monthly Base Pay'!I4</f>
        <v>303.1</v>
      </c>
      <c r="J4" s="36">
        <f>0.05*'2026 Monthly Base Pay'!J4</f>
        <v>312.35</v>
      </c>
      <c r="K4" s="36">
        <f>0.05*'2026 Monthly Base Pay'!K4</f>
        <v>322.4</v>
      </c>
      <c r="L4" s="36">
        <f>0.05*'2026 Monthly Base Pay'!L4</f>
        <v>340.55</v>
      </c>
      <c r="M4" s="36">
        <f>0.05*'2026 Monthly Base Pay'!M4</f>
        <v>349.75</v>
      </c>
      <c r="N4" s="36">
        <f>0.05*'2026 Monthly Base Pay'!N4</f>
        <v>365.4</v>
      </c>
      <c r="O4" s="36">
        <f>0.05*'2026 Monthly Base Pay'!O4</f>
        <v>374.1</v>
      </c>
      <c r="P4" s="36">
        <f>0.05*'2026 Monthly Base Pay'!P4</f>
        <v>395.45</v>
      </c>
    </row>
    <row r="5">
      <c r="A5" s="17" t="s">
        <v>19</v>
      </c>
      <c r="B5" s="36">
        <f>0.01*'2026 Monthly Base Pay'!B5</f>
        <v>39.32</v>
      </c>
      <c r="C5" s="36">
        <f>0.05*'2026 Monthly Base Pay'!C5</f>
        <v>214.55</v>
      </c>
      <c r="D5" s="36">
        <f>0.05*'2026 Monthly Base Pay'!D5</f>
        <v>222.8</v>
      </c>
      <c r="E5" s="36">
        <f>0.05*'2026 Monthly Base Pay'!E5</f>
        <v>233.65</v>
      </c>
      <c r="F5" s="36">
        <f>0.05*'2026 Monthly Base Pay'!F5</f>
        <v>242.2</v>
      </c>
      <c r="G5" s="36">
        <f>0.05*'2026 Monthly Base Pay'!G5</f>
        <v>256.75</v>
      </c>
      <c r="H5" s="36">
        <f>0.05*'2026 Monthly Base Pay'!H5</f>
        <v>265</v>
      </c>
      <c r="I5" s="36">
        <f>0.05*'2026 Monthly Base Pay'!I5</f>
        <v>279.6</v>
      </c>
      <c r="J5" s="36">
        <f>0.05*'2026 Monthly Base Pay'!J5</f>
        <v>291.75</v>
      </c>
      <c r="K5" s="36">
        <f>0.05*'2026 Monthly Base Pay'!K5</f>
        <v>300.05</v>
      </c>
      <c r="L5" s="36">
        <f>0.05*'2026 Monthly Base Pay'!L5</f>
        <v>308.85</v>
      </c>
      <c r="M5" s="36">
        <f>0.05*'2026 Monthly Base Pay'!M5</f>
        <v>312.25</v>
      </c>
      <c r="N5" s="36">
        <f>0.05*'2026 Monthly Base Pay'!N5</f>
        <v>323.75</v>
      </c>
      <c r="O5" s="36">
        <f>0.05*'2026 Monthly Base Pay'!O5</f>
        <v>329.9</v>
      </c>
      <c r="P5" s="36">
        <f>0.05*'2026 Monthly Base Pay'!P5</f>
        <v>353.35</v>
      </c>
    </row>
    <row r="6">
      <c r="A6" s="17" t="s">
        <v>20</v>
      </c>
      <c r="B6" s="36">
        <f>0.01*'2026 Monthly Base Pay'!B6</f>
        <v>34.01</v>
      </c>
      <c r="C6" s="36">
        <f>0.05*'2026 Monthly Base Pay'!C6</f>
        <v>187.15</v>
      </c>
      <c r="D6" s="36">
        <f>0.05*'2026 Monthly Base Pay'!D6</f>
        <v>195.4</v>
      </c>
      <c r="E6" s="36">
        <f>0.05*'2026 Monthly Base Pay'!E6</f>
        <v>203.4</v>
      </c>
      <c r="F6" s="36">
        <f>0.05*'2026 Monthly Base Pay'!F6</f>
        <v>211.8</v>
      </c>
      <c r="G6" s="36">
        <f>0.05*'2026 Monthly Base Pay'!G6</f>
        <v>230.6</v>
      </c>
      <c r="H6" s="36">
        <f>0.05*'2026 Monthly Base Pay'!H6</f>
        <v>238</v>
      </c>
      <c r="I6" s="36">
        <f>0.05*'2026 Monthly Base Pay'!I6</f>
        <v>252.2</v>
      </c>
      <c r="J6" s="36">
        <f>0.05*'2026 Monthly Base Pay'!J6</f>
        <v>256.55</v>
      </c>
      <c r="K6" s="36">
        <f>0.05*'2026 Monthly Base Pay'!K6</f>
        <v>259.7</v>
      </c>
      <c r="L6" s="36">
        <f>0.05*'2026 Monthly Base Pay'!L6</f>
        <v>263.4</v>
      </c>
      <c r="M6" s="36">
        <f>0.05*'2026 Monthly Base Pay'!M6</f>
        <v>263.4</v>
      </c>
      <c r="N6" s="36">
        <f>0.05*'2026 Monthly Base Pay'!N6</f>
        <v>263.4</v>
      </c>
      <c r="O6" s="36">
        <f>0.05*'2026 Monthly Base Pay'!O6</f>
        <v>263.4</v>
      </c>
      <c r="P6" s="36">
        <f>0.05*'2026 Monthly Base Pay'!P6</f>
        <v>263.4</v>
      </c>
    </row>
    <row r="7">
      <c r="A7" s="17" t="s">
        <v>21</v>
      </c>
      <c r="B7" s="36">
        <f>0.01*'2026 Monthly Base Pay'!B7</f>
        <v>33.43</v>
      </c>
      <c r="C7" s="36">
        <f>0.05*'2026 Monthly Base Pay'!C7</f>
        <v>179.9</v>
      </c>
      <c r="D7" s="36">
        <f>0.05*'2026 Monthly Base Pay'!D7</f>
        <v>188.8</v>
      </c>
      <c r="E7" s="36">
        <f>0.05*'2026 Monthly Base Pay'!E7</f>
        <v>197.35</v>
      </c>
      <c r="F7" s="36">
        <f>0.05*'2026 Monthly Base Pay'!F7</f>
        <v>211.8</v>
      </c>
      <c r="G7" s="36">
        <f>0.05*'2026 Monthly Base Pay'!G7</f>
        <v>220.15</v>
      </c>
      <c r="H7" s="36">
        <f>0.05*'2026 Monthly Base Pay'!H7</f>
        <v>219.75</v>
      </c>
      <c r="I7" s="36">
        <f>0.05*'2026 Monthly Base Pay'!I7</f>
        <v>221.1</v>
      </c>
      <c r="J7" s="36">
        <f>0.05*'2026 Monthly Base Pay'!J7</f>
        <v>221.1</v>
      </c>
      <c r="K7" s="36">
        <f>0.05*'2026 Monthly Base Pay'!K7</f>
        <v>221.1</v>
      </c>
      <c r="L7" s="36">
        <f>0.05*'2026 Monthly Base Pay'!L7</f>
        <v>221.1</v>
      </c>
      <c r="M7" s="36">
        <f>0.05*'2026 Monthly Base Pay'!M7</f>
        <v>221.1</v>
      </c>
      <c r="N7" s="36">
        <f>0.05*'2026 Monthly Base Pay'!N7</f>
        <v>221.1</v>
      </c>
      <c r="O7" s="36">
        <f>0.05*'2026 Monthly Base Pay'!O7</f>
        <v>221.1</v>
      </c>
      <c r="P7" s="36">
        <f>0.05*'2026 Monthly Base Pay'!P7</f>
        <v>221.1</v>
      </c>
    </row>
    <row r="8">
      <c r="A8" s="17" t="s">
        <v>22</v>
      </c>
      <c r="B8" s="36">
        <f>0.01*'2026 Monthly Base Pay'!B8</f>
        <v>31.42</v>
      </c>
      <c r="C8" s="36">
        <f>0.05*'2026 Monthly Base Pay'!C8</f>
        <v>165.15</v>
      </c>
      <c r="D8" s="36">
        <f>0.05*'2026 Monthly Base Pay'!D8</f>
        <v>174.1</v>
      </c>
      <c r="E8" s="36">
        <f>0.05*'2026 Monthly Base Pay'!E8</f>
        <v>182.95</v>
      </c>
      <c r="F8" s="36">
        <f>0.05*'2026 Monthly Base Pay'!F8</f>
        <v>190.75</v>
      </c>
      <c r="G8" s="36">
        <f>0.05*'2026 Monthly Base Pay'!G8</f>
        <v>190.75</v>
      </c>
      <c r="H8" s="36">
        <f>0.05*'2026 Monthly Base Pay'!H8</f>
        <v>190.75</v>
      </c>
      <c r="I8" s="36">
        <f>0.05*'2026 Monthly Base Pay'!I8</f>
        <v>190.75</v>
      </c>
      <c r="J8" s="36">
        <f>0.05*'2026 Monthly Base Pay'!J8</f>
        <v>190.75</v>
      </c>
      <c r="K8" s="36">
        <f>0.05*'2026 Monthly Base Pay'!K8</f>
        <v>190.75</v>
      </c>
      <c r="L8" s="36">
        <f>0.05*'2026 Monthly Base Pay'!L8</f>
        <v>190.75</v>
      </c>
      <c r="M8" s="36">
        <f>0.05*'2026 Monthly Base Pay'!M8</f>
        <v>190.75</v>
      </c>
      <c r="N8" s="36">
        <f>0.05*'2026 Monthly Base Pay'!N8</f>
        <v>190.75</v>
      </c>
      <c r="O8" s="36">
        <f>0.05*'2026 Monthly Base Pay'!O8</f>
        <v>190.75</v>
      </c>
      <c r="P8" s="36">
        <f>0.05*'2026 Monthly Base Pay'!P8</f>
        <v>190.75</v>
      </c>
    </row>
    <row r="9">
      <c r="A9" s="17" t="s">
        <v>23</v>
      </c>
      <c r="B9" s="36">
        <f>0.01*'2026 Monthly Base Pay'!B9</f>
        <v>28.37</v>
      </c>
      <c r="C9" s="36">
        <f>0.05*'2026 Monthly Base Pay'!C9</f>
        <v>150.75</v>
      </c>
      <c r="D9" s="36">
        <f>0.05*'2026 Monthly Base Pay'!D9</f>
        <v>159.9</v>
      </c>
      <c r="E9" s="36">
        <f>0.05*'2026 Monthly Base Pay'!E9</f>
        <v>159.9</v>
      </c>
      <c r="F9" s="36">
        <f>0.05*'2026 Monthly Base Pay'!F9</f>
        <v>159.9</v>
      </c>
      <c r="G9" s="36">
        <f>0.05*'2026 Monthly Base Pay'!G9</f>
        <v>159.9</v>
      </c>
      <c r="H9" s="36">
        <f>0.05*'2026 Monthly Base Pay'!H9</f>
        <v>159.9</v>
      </c>
      <c r="I9" s="36">
        <f>0.05*'2026 Monthly Base Pay'!I9</f>
        <v>159.9</v>
      </c>
      <c r="J9" s="36">
        <f>0.05*'2026 Monthly Base Pay'!J9</f>
        <v>159.9</v>
      </c>
      <c r="K9" s="36">
        <f>0.05*'2026 Monthly Base Pay'!K9</f>
        <v>159.9</v>
      </c>
      <c r="L9" s="36">
        <f>0.05*'2026 Monthly Base Pay'!L9</f>
        <v>159.9</v>
      </c>
      <c r="M9" s="36">
        <f>0.05*'2026 Monthly Base Pay'!M9</f>
        <v>159.9</v>
      </c>
      <c r="N9" s="36">
        <f>0.05*'2026 Monthly Base Pay'!N9</f>
        <v>159.9</v>
      </c>
      <c r="O9" s="36">
        <f>0.05*'2026 Monthly Base Pay'!O9</f>
        <v>159.9</v>
      </c>
      <c r="P9" s="36">
        <f>0.05*'2026 Monthly Base Pay'!P9</f>
        <v>159.9</v>
      </c>
    </row>
    <row r="10">
      <c r="A10" s="17" t="s">
        <v>24</v>
      </c>
      <c r="B10" s="36">
        <f>0.01*'2026 Monthly Base Pay'!B10</f>
        <v>26.98</v>
      </c>
      <c r="C10" s="36">
        <f>0.05*'2026 Monthly Base Pay'!C10</f>
        <v>134.9</v>
      </c>
      <c r="D10" s="36">
        <f>0.05*'2026 Monthly Base Pay'!D10</f>
        <v>134.9</v>
      </c>
      <c r="E10" s="36">
        <f>0.05*'2026 Monthly Base Pay'!E10</f>
        <v>134.9</v>
      </c>
      <c r="F10" s="36">
        <f>0.05*'2026 Monthly Base Pay'!F10</f>
        <v>134.9</v>
      </c>
      <c r="G10" s="36">
        <f>0.05*'2026 Monthly Base Pay'!G10</f>
        <v>134.9</v>
      </c>
      <c r="H10" s="36">
        <f>0.05*'2026 Monthly Base Pay'!H10</f>
        <v>134.9</v>
      </c>
      <c r="I10" s="36">
        <f>0.05*'2026 Monthly Base Pay'!I10</f>
        <v>134.9</v>
      </c>
      <c r="J10" s="36">
        <f>0.05*'2026 Monthly Base Pay'!J10</f>
        <v>134.9</v>
      </c>
      <c r="K10" s="36">
        <f>0.05*'2026 Monthly Base Pay'!K10</f>
        <v>134.9</v>
      </c>
      <c r="L10" s="36">
        <f>0.05*'2026 Monthly Base Pay'!L10</f>
        <v>134.9</v>
      </c>
      <c r="M10" s="36">
        <f>0.05*'2026 Monthly Base Pay'!M10</f>
        <v>134.9</v>
      </c>
      <c r="N10" s="36">
        <f>0.05*'2026 Monthly Base Pay'!N10</f>
        <v>134.9</v>
      </c>
      <c r="O10" s="36">
        <f>0.05*'2026 Monthly Base Pay'!O10</f>
        <v>134.9</v>
      </c>
      <c r="P10" s="36">
        <f>0.05*'2026 Monthly Base Pay'!P10</f>
        <v>134.9</v>
      </c>
    </row>
    <row r="11">
      <c r="A11" s="17" t="s">
        <v>25</v>
      </c>
      <c r="B11" s="36">
        <f>0.01*'2026 Monthly Base Pay'!B11</f>
        <v>24.07</v>
      </c>
      <c r="C11" s="36">
        <f>0.05*'2026 Monthly Base Pay'!C11</f>
        <v>120.35</v>
      </c>
      <c r="D11" s="36">
        <f>0.05*'2026 Monthly Base Pay'!D11</f>
        <v>120.35</v>
      </c>
      <c r="E11" s="36">
        <f>0.05*'2026 Monthly Base Pay'!E11</f>
        <v>120.35</v>
      </c>
      <c r="F11" s="36">
        <f>0.05*'2026 Monthly Base Pay'!F11</f>
        <v>120.35</v>
      </c>
      <c r="G11" s="36">
        <f>0.05*'2026 Monthly Base Pay'!G11</f>
        <v>120.35</v>
      </c>
      <c r="H11" s="36">
        <f>0.05*'2026 Monthly Base Pay'!H11</f>
        <v>120.35</v>
      </c>
      <c r="I11" s="36">
        <f>0.05*'2026 Monthly Base Pay'!I11</f>
        <v>120.35</v>
      </c>
      <c r="J11" s="36">
        <f>0.05*'2026 Monthly Base Pay'!J11</f>
        <v>120.35</v>
      </c>
      <c r="K11" s="36">
        <f>0.05*'2026 Monthly Base Pay'!K11</f>
        <v>120.35</v>
      </c>
      <c r="L11" s="36">
        <f>0.05*'2026 Monthly Base Pay'!L11</f>
        <v>120.35</v>
      </c>
      <c r="M11" s="36">
        <f>0.05*'2026 Monthly Base Pay'!M11</f>
        <v>120.35</v>
      </c>
      <c r="N11" s="36">
        <f>0.05*'2026 Monthly Base Pay'!N11</f>
        <v>120.35</v>
      </c>
      <c r="O11" s="36">
        <f>0.05*'2026 Monthly Base Pay'!O11</f>
        <v>120.35</v>
      </c>
      <c r="P11" s="36">
        <f>0.05*'2026 Monthly Base Pay'!P11</f>
        <v>120.35</v>
      </c>
    </row>
    <row r="12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</row>
    <row r="13">
      <c r="A13" s="40"/>
      <c r="B13" s="17" t="s">
        <v>46</v>
      </c>
      <c r="C13" s="17" t="s">
        <v>3</v>
      </c>
      <c r="D13" s="17" t="s">
        <v>4</v>
      </c>
      <c r="E13" s="17" t="s">
        <v>5</v>
      </c>
      <c r="F13" s="17" t="s">
        <v>6</v>
      </c>
      <c r="G13" s="17" t="s">
        <v>7</v>
      </c>
      <c r="H13" s="17" t="s">
        <v>8</v>
      </c>
      <c r="I13" s="17" t="s">
        <v>9</v>
      </c>
      <c r="J13" s="17" t="s">
        <v>10</v>
      </c>
      <c r="K13" s="17" t="s">
        <v>11</v>
      </c>
      <c r="L13" s="17" t="s">
        <v>12</v>
      </c>
      <c r="M13" s="17" t="s">
        <v>13</v>
      </c>
      <c r="N13" s="17" t="s">
        <v>14</v>
      </c>
      <c r="O13" s="17" t="s">
        <v>15</v>
      </c>
      <c r="P13" s="17" t="s">
        <v>16</v>
      </c>
    </row>
    <row r="14">
      <c r="A14" s="17" t="s">
        <v>26</v>
      </c>
      <c r="B14" s="36">
        <f>0.01*'2026 Monthly Base Pay'!B14</f>
        <v>138.88</v>
      </c>
      <c r="C14" s="36">
        <f>0.05*'2026 Monthly Base Pay'!C14</f>
        <v>717.2</v>
      </c>
      <c r="D14" s="36">
        <f>0.05*'2026 Monthly Base Pay'!D14</f>
        <v>732.25</v>
      </c>
      <c r="E14" s="36">
        <f>0.05*'2026 Monthly Base Pay'!E14</f>
        <v>736.5</v>
      </c>
      <c r="F14" s="36">
        <f>0.05*'2026 Monthly Base Pay'!F14</f>
        <v>755.35</v>
      </c>
      <c r="G14" s="36">
        <f>0.05*'2026 Monthly Base Pay'!G14</f>
        <v>786.8</v>
      </c>
      <c r="H14" s="36">
        <f>0.05*'2026 Monthly Base Pay'!H14</f>
        <v>794.1</v>
      </c>
      <c r="I14" s="36">
        <f>0.05*'2026 Monthly Base Pay'!I14</f>
        <v>824</v>
      </c>
      <c r="J14" s="36">
        <f>0.05*'2026 Monthly Base Pay'!J14</f>
        <v>832.6</v>
      </c>
      <c r="K14" s="36">
        <f>0.05*'2026 Monthly Base Pay'!K14</f>
        <v>858.3</v>
      </c>
      <c r="L14" s="36">
        <f>0.05*'2026 Monthly Base Pay'!L14</f>
        <v>895.55</v>
      </c>
      <c r="M14" s="36">
        <f>0.05*'2026 Monthly Base Pay'!M14</f>
        <v>929.9</v>
      </c>
      <c r="N14" s="36">
        <f>0.05*'2026 Monthly Base Pay'!N14</f>
        <v>952.85</v>
      </c>
      <c r="O14" s="36">
        <f>0.05*'2026 Monthly Base Pay'!O14</f>
        <v>952.85</v>
      </c>
      <c r="P14" s="36">
        <f>0.05*'2026 Monthly Base Pay'!P14</f>
        <v>952.85</v>
      </c>
    </row>
    <row r="15">
      <c r="A15" s="17" t="s">
        <v>27</v>
      </c>
      <c r="B15" s="36">
        <f>0.01*'2026 Monthly Base Pay'!B15</f>
        <v>115.4</v>
      </c>
      <c r="C15" s="36">
        <f>0.05*'2026 Monthly Base Pay'!C15</f>
        <v>603.8</v>
      </c>
      <c r="D15" s="36">
        <f>0.05*'2026 Monthly Base Pay'!D15</f>
        <v>616.25</v>
      </c>
      <c r="E15" s="36">
        <f>0.05*'2026 Monthly Base Pay'!E15</f>
        <v>626.1</v>
      </c>
      <c r="F15" s="36">
        <f>0.05*'2026 Monthly Base Pay'!F15</f>
        <v>643.95</v>
      </c>
      <c r="G15" s="36">
        <f>0.05*'2026 Monthly Base Pay'!G15</f>
        <v>661.6</v>
      </c>
      <c r="H15" s="36">
        <f>0.05*'2026 Monthly Base Pay'!H15</f>
        <v>681.95</v>
      </c>
      <c r="I15" s="36">
        <f>0.05*'2026 Monthly Base Pay'!I15</f>
        <v>702.3</v>
      </c>
      <c r="J15" s="36">
        <f>0.05*'2026 Monthly Base Pay'!J15</f>
        <v>722.7</v>
      </c>
      <c r="K15" s="36">
        <f>0.05*'2026 Monthly Base Pay'!K15</f>
        <v>786.8</v>
      </c>
      <c r="L15" s="36">
        <f>0.05*'2026 Monthly Base Pay'!L15</f>
        <v>840.9</v>
      </c>
      <c r="M15" s="36">
        <f>0.05*'2026 Monthly Base Pay'!M15</f>
        <v>840.9</v>
      </c>
      <c r="N15" s="36">
        <f>0.05*'2026 Monthly Base Pay'!N15</f>
        <v>840.9</v>
      </c>
      <c r="O15" s="36">
        <f>0.05*'2026 Monthly Base Pay'!O15</f>
        <v>840.9</v>
      </c>
      <c r="P15" s="36">
        <f>0.05*'2026 Monthly Base Pay'!P15</f>
        <v>845.2</v>
      </c>
    </row>
    <row r="16">
      <c r="A16" s="17" t="s">
        <v>28</v>
      </c>
      <c r="B16" s="36">
        <f>0.01*'2026 Monthly Base Pay'!B16</f>
        <v>87.51</v>
      </c>
      <c r="C16" s="36">
        <f>0.05*'2026 Monthly Base Pay'!C16</f>
        <v>480.7</v>
      </c>
      <c r="D16" s="36">
        <f>0.05*'2026 Monthly Base Pay'!D16</f>
        <v>512.25</v>
      </c>
      <c r="E16" s="36">
        <f>0.05*'2026 Monthly Base Pay'!E16</f>
        <v>512.25</v>
      </c>
      <c r="F16" s="36">
        <f>0.05*'2026 Monthly Base Pay'!F16</f>
        <v>514.2</v>
      </c>
      <c r="G16" s="36">
        <f>0.05*'2026 Monthly Base Pay'!G16</f>
        <v>536.25</v>
      </c>
      <c r="H16" s="36">
        <f>0.05*'2026 Monthly Base Pay'!H16</f>
        <v>539.2</v>
      </c>
      <c r="I16" s="36">
        <f>0.05*'2026 Monthly Base Pay'!I16</f>
        <v>539.2</v>
      </c>
      <c r="J16" s="36">
        <f>0.05*'2026 Monthly Base Pay'!J16</f>
        <v>569.8</v>
      </c>
      <c r="K16" s="36">
        <f>0.05*'2026 Monthly Base Pay'!K16</f>
        <v>624</v>
      </c>
      <c r="L16" s="36">
        <f>0.05*'2026 Monthly Base Pay'!L16</f>
        <v>655.75</v>
      </c>
      <c r="M16" s="36">
        <f>0.05*'2026 Monthly Base Pay'!M16</f>
        <v>687.55</v>
      </c>
      <c r="N16" s="36">
        <f>0.05*'2026 Monthly Base Pay'!N16</f>
        <v>705.65</v>
      </c>
      <c r="O16" s="36">
        <f>0.05*'2026 Monthly Base Pay'!O16</f>
        <v>723.95</v>
      </c>
      <c r="P16" s="36">
        <f>0.05*'2026 Monthly Base Pay'!P16</f>
        <v>759.45</v>
      </c>
    </row>
    <row r="17">
      <c r="A17" s="17" t="s">
        <v>29</v>
      </c>
      <c r="B17" s="36">
        <f>0.01*'2026 Monthly Base Pay'!B17</f>
        <v>72.95</v>
      </c>
      <c r="C17" s="36">
        <f>0.05*'2026 Monthly Base Pay'!C17</f>
        <v>410.95</v>
      </c>
      <c r="D17" s="36">
        <f>0.05*'2026 Monthly Base Pay'!D17</f>
        <v>439.35</v>
      </c>
      <c r="E17" s="36">
        <f>0.05*'2026 Monthly Base Pay'!E17</f>
        <v>444.7</v>
      </c>
      <c r="F17" s="36">
        <f>0.05*'2026 Monthly Base Pay'!F17</f>
        <v>462.5</v>
      </c>
      <c r="G17" s="36">
        <f>0.05*'2026 Monthly Base Pay'!G17</f>
        <v>473.1</v>
      </c>
      <c r="H17" s="36">
        <f>0.05*'2026 Monthly Base Pay'!H17</f>
        <v>496.45</v>
      </c>
      <c r="I17" s="36">
        <f>0.05*'2026 Monthly Base Pay'!I17</f>
        <v>513.6</v>
      </c>
      <c r="J17" s="36">
        <f>0.05*'2026 Monthly Base Pay'!J17</f>
        <v>535.7</v>
      </c>
      <c r="K17" s="36">
        <f>0.05*'2026 Monthly Base Pay'!K17</f>
        <v>569.6</v>
      </c>
      <c r="L17" s="36">
        <f>0.05*'2026 Monthly Base Pay'!L17</f>
        <v>585.7</v>
      </c>
      <c r="M17" s="36">
        <f>0.05*'2026 Monthly Base Pay'!M17</f>
        <v>601.65</v>
      </c>
      <c r="N17" s="36">
        <f>0.05*'2026 Monthly Base Pay'!N17</f>
        <v>619.7</v>
      </c>
      <c r="O17" s="36">
        <f>0.05*'2026 Monthly Base Pay'!O17</f>
        <v>619.7</v>
      </c>
      <c r="P17" s="36">
        <f>0.05*'2026 Monthly Base Pay'!P17</f>
        <v>619.7</v>
      </c>
    </row>
    <row r="18">
      <c r="A18" s="17" t="s">
        <v>30</v>
      </c>
      <c r="B18" s="36">
        <f>0.01*'2026 Monthly Base Pay'!B18</f>
        <v>62.94</v>
      </c>
      <c r="C18" s="36">
        <f>0.05*'2026 Monthly Base Pay'!C18</f>
        <v>364.3</v>
      </c>
      <c r="D18" s="36">
        <f>0.05*'2026 Monthly Base Pay'!D18</f>
        <v>388.65</v>
      </c>
      <c r="E18" s="36">
        <f>0.05*'2026 Monthly Base Pay'!E18</f>
        <v>394.05</v>
      </c>
      <c r="F18" s="36">
        <f>0.05*'2026 Monthly Base Pay'!F18</f>
        <v>416.6</v>
      </c>
      <c r="G18" s="36">
        <f>0.05*'2026 Monthly Base Pay'!G18</f>
        <v>440.8</v>
      </c>
      <c r="H18" s="36">
        <f>0.05*'2026 Monthly Base Pay'!H18</f>
        <v>470.95</v>
      </c>
      <c r="I18" s="36">
        <f>0.05*'2026 Monthly Base Pay'!I18</f>
        <v>494.4</v>
      </c>
      <c r="J18" s="36">
        <f>0.05*'2026 Monthly Base Pay'!J18</f>
        <v>510.7</v>
      </c>
      <c r="K18" s="36">
        <f>0.05*'2026 Monthly Base Pay'!K18</f>
        <v>520.1</v>
      </c>
      <c r="L18" s="36">
        <f>0.05*'2026 Monthly Base Pay'!L18</f>
        <v>525.5</v>
      </c>
      <c r="M18" s="36">
        <f>0.05*'2026 Monthly Base Pay'!M18</f>
        <v>525.5</v>
      </c>
      <c r="N18" s="36">
        <f>0.05*'2026 Monthly Base Pay'!N18</f>
        <v>525.5</v>
      </c>
      <c r="O18" s="36">
        <f>0.05*'2026 Monthly Base Pay'!O18</f>
        <v>525.5</v>
      </c>
      <c r="P18" s="36">
        <f>0.05*'2026 Monthly Base Pay'!P18</f>
        <v>525.5</v>
      </c>
    </row>
    <row r="19">
      <c r="A19" s="17" t="s">
        <v>31</v>
      </c>
      <c r="B19" s="36">
        <f>0.01*'2026 Monthly Base Pay'!B19</f>
        <v>55.35</v>
      </c>
      <c r="C19" s="36">
        <f>0.05*'2026 Monthly Base Pay'!C19</f>
        <v>313.65</v>
      </c>
      <c r="D19" s="36">
        <f>0.05*'2026 Monthly Base Pay'!D19</f>
        <v>338.55</v>
      </c>
      <c r="E19" s="36">
        <f>0.05*'2026 Monthly Base Pay'!E19</f>
        <v>369.15</v>
      </c>
      <c r="F19" s="36">
        <f>0.05*'2026 Monthly Base Pay'!F19</f>
        <v>386.85</v>
      </c>
      <c r="G19" s="36">
        <f>0.05*'2026 Monthly Base Pay'!G19</f>
        <v>406.25</v>
      </c>
      <c r="H19" s="36">
        <f>0.05*'2026 Monthly Base Pay'!H19</f>
        <v>418.8</v>
      </c>
      <c r="I19" s="36">
        <f>0.05*'2026 Monthly Base Pay'!I19</f>
        <v>439.4</v>
      </c>
      <c r="J19" s="36">
        <f>0.05*'2026 Monthly Base Pay'!J19</f>
        <v>450.2</v>
      </c>
      <c r="K19" s="36">
        <f>0.05*'2026 Monthly Base Pay'!K19</f>
        <v>450.2</v>
      </c>
      <c r="L19" s="36">
        <f>0.05*'2026 Monthly Base Pay'!L19</f>
        <v>450.2</v>
      </c>
      <c r="M19" s="36">
        <f>0.05*'2026 Monthly Base Pay'!M19</f>
        <v>450.2</v>
      </c>
      <c r="N19" s="36">
        <f>0.05*'2026 Monthly Base Pay'!N19</f>
        <v>450.2</v>
      </c>
      <c r="O19" s="36">
        <f>0.05*'2026 Monthly Base Pay'!O19</f>
        <v>450.2</v>
      </c>
      <c r="P19" s="36">
        <f>0.05*'2026 Monthly Base Pay'!P19</f>
        <v>450.2</v>
      </c>
    </row>
    <row r="20">
      <c r="A20" s="17" t="s">
        <v>32</v>
      </c>
      <c r="B20" s="36">
        <f>0.01*'2026 Monthly Base Pay'!B20</f>
        <v>47.82</v>
      </c>
      <c r="C20" s="36">
        <f>0.05*'2026 Monthly Base Pay'!C20</f>
        <v>272.3</v>
      </c>
      <c r="D20" s="36">
        <f>0.05*'2026 Monthly Base Pay'!D20</f>
        <v>313.6</v>
      </c>
      <c r="E20" s="36">
        <f>0.05*'2026 Monthly Base Pay'!E20</f>
        <v>324.2</v>
      </c>
      <c r="F20" s="36">
        <f>0.05*'2026 Monthly Base Pay'!F20</f>
        <v>330.9</v>
      </c>
      <c r="G20" s="36">
        <f>0.05*'2026 Monthly Base Pay'!G20</f>
        <v>330.9</v>
      </c>
      <c r="H20" s="36">
        <f>0.05*'2026 Monthly Base Pay'!H20</f>
        <v>330.9</v>
      </c>
      <c r="I20" s="36">
        <f>0.05*'2026 Monthly Base Pay'!I20</f>
        <v>330.9</v>
      </c>
      <c r="J20" s="36">
        <f>0.05*'2026 Monthly Base Pay'!J20</f>
        <v>330.9</v>
      </c>
      <c r="K20" s="36">
        <f>0.05*'2026 Monthly Base Pay'!K20</f>
        <v>330.9</v>
      </c>
      <c r="L20" s="36">
        <f>0.05*'2026 Monthly Base Pay'!L20</f>
        <v>330.9</v>
      </c>
      <c r="M20" s="36">
        <f>0.05*'2026 Monthly Base Pay'!M20</f>
        <v>330.9</v>
      </c>
      <c r="N20" s="36">
        <f>0.05*'2026 Monthly Base Pay'!N20</f>
        <v>330.9</v>
      </c>
      <c r="O20" s="36">
        <f>0.05*'2026 Monthly Base Pay'!O20</f>
        <v>330.9</v>
      </c>
      <c r="P20" s="36">
        <f>0.05*'2026 Monthly Base Pay'!P20</f>
        <v>330.9</v>
      </c>
    </row>
    <row r="21">
      <c r="A21" s="17" t="s">
        <v>33</v>
      </c>
      <c r="B21" s="36">
        <f>0.01*'2026 Monthly Base Pay'!B21</f>
        <v>41.5</v>
      </c>
      <c r="C21" s="36">
        <f>0.05*'2026 Monthly Base Pay'!C21</f>
        <v>216</v>
      </c>
      <c r="D21" s="36">
        <f>0.05*'2026 Monthly Base Pay'!D21</f>
        <v>261.1</v>
      </c>
      <c r="E21" s="36">
        <f>0.05*'2026 Monthly Base Pay'!E21</f>
        <v>261.1</v>
      </c>
      <c r="F21" s="36">
        <f>0.05*'2026 Monthly Base Pay'!F21</f>
        <v>261.1</v>
      </c>
      <c r="G21" s="36">
        <f>0.05*'2026 Monthly Base Pay'!G21</f>
        <v>261.1</v>
      </c>
      <c r="H21" s="36">
        <f>0.05*'2026 Monthly Base Pay'!H21</f>
        <v>261.1</v>
      </c>
      <c r="I21" s="36">
        <f>0.05*'2026 Monthly Base Pay'!I21</f>
        <v>261.1</v>
      </c>
      <c r="J21" s="36">
        <f>0.05*'2026 Monthly Base Pay'!J21</f>
        <v>261.1</v>
      </c>
      <c r="K21" s="36">
        <f>0.05*'2026 Monthly Base Pay'!K21</f>
        <v>261.1</v>
      </c>
      <c r="L21" s="36">
        <f>0.05*'2026 Monthly Base Pay'!L21</f>
        <v>261.1</v>
      </c>
      <c r="M21" s="36">
        <f>0.05*'2026 Monthly Base Pay'!M21</f>
        <v>261.1</v>
      </c>
      <c r="N21" s="36">
        <f>0.05*'2026 Monthly Base Pay'!N21</f>
        <v>261.1</v>
      </c>
      <c r="O21" s="36">
        <f>0.05*'2026 Monthly Base Pay'!O21</f>
        <v>261.1</v>
      </c>
      <c r="P21" s="36">
        <f>0.05*'2026 Monthly Base Pay'!P21</f>
        <v>261.1</v>
      </c>
    </row>
    <row r="22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</row>
    <row r="23">
      <c r="A23" s="35"/>
      <c r="B23" s="17" t="s">
        <v>46</v>
      </c>
      <c r="C23" s="17" t="s">
        <v>3</v>
      </c>
      <c r="D23" s="17" t="s">
        <v>4</v>
      </c>
      <c r="E23" s="17" t="s">
        <v>5</v>
      </c>
      <c r="F23" s="17" t="s">
        <v>6</v>
      </c>
      <c r="G23" s="17" t="s">
        <v>7</v>
      </c>
      <c r="H23" s="17" t="s">
        <v>8</v>
      </c>
      <c r="I23" s="17" t="s">
        <v>9</v>
      </c>
      <c r="J23" s="17" t="s">
        <v>10</v>
      </c>
      <c r="K23" s="17" t="s">
        <v>11</v>
      </c>
      <c r="L23" s="17" t="s">
        <v>12</v>
      </c>
      <c r="M23" s="17" t="s">
        <v>13</v>
      </c>
      <c r="N23" s="17" t="s">
        <v>14</v>
      </c>
      <c r="O23" s="17" t="s">
        <v>15</v>
      </c>
      <c r="P23" s="17" t="s">
        <v>16</v>
      </c>
    </row>
    <row r="24">
      <c r="A24" s="17" t="s">
        <v>34</v>
      </c>
      <c r="B24" s="41"/>
      <c r="C24" s="41"/>
      <c r="D24" s="41"/>
      <c r="E24" s="36">
        <f>0.05*'2026 Monthly Base Pay'!E24</f>
        <v>369.15</v>
      </c>
      <c r="F24" s="36">
        <f>0.05*'2026 Monthly Base Pay'!F24</f>
        <v>386.85</v>
      </c>
      <c r="G24" s="36">
        <f>0.05*'2026 Monthly Base Pay'!G24</f>
        <v>406.25</v>
      </c>
      <c r="H24" s="36">
        <f>0.05*'2026 Monthly Base Pay'!H24</f>
        <v>418.8</v>
      </c>
      <c r="I24" s="36">
        <f>0.05*'2026 Monthly Base Pay'!I24</f>
        <v>439.4</v>
      </c>
      <c r="J24" s="36">
        <f>0.05*'2026 Monthly Base Pay'!J24</f>
        <v>456.85</v>
      </c>
      <c r="K24" s="36">
        <f>0.05*'2026 Monthly Base Pay'!K24</f>
        <v>466.85</v>
      </c>
      <c r="L24" s="36">
        <f>0.05*'2026 Monthly Base Pay'!L24</f>
        <v>480.45</v>
      </c>
      <c r="M24" s="36">
        <f>0.05*'2026 Monthly Base Pay'!M24</f>
        <v>480.45</v>
      </c>
      <c r="N24" s="36">
        <f>0.05*'2026 Monthly Base Pay'!N24</f>
        <v>480.45</v>
      </c>
      <c r="O24" s="36">
        <f>0.05*'2026 Monthly Base Pay'!O24</f>
        <v>480.45</v>
      </c>
      <c r="P24" s="36">
        <f>0.05*'2026 Monthly Base Pay'!P24</f>
        <v>480.45</v>
      </c>
    </row>
    <row r="25">
      <c r="A25" s="17" t="s">
        <v>35</v>
      </c>
      <c r="B25" s="41"/>
      <c r="C25" s="41"/>
      <c r="D25" s="41"/>
      <c r="E25" s="36">
        <f>0.05*'2026 Monthly Base Pay'!E25</f>
        <v>324.2</v>
      </c>
      <c r="F25" s="36">
        <f>0.05*'2026 Monthly Base Pay'!F25</f>
        <v>330.9</v>
      </c>
      <c r="G25" s="36">
        <f>0.05*'2026 Monthly Base Pay'!G25</f>
        <v>341.4</v>
      </c>
      <c r="H25" s="36">
        <f>0.05*'2026 Monthly Base Pay'!H25</f>
        <v>359.2</v>
      </c>
      <c r="I25" s="36">
        <f>0.05*'2026 Monthly Base Pay'!I25</f>
        <v>372.95</v>
      </c>
      <c r="J25" s="36">
        <f>0.05*'2026 Monthly Base Pay'!J25</f>
        <v>383.2</v>
      </c>
      <c r="K25" s="36">
        <f>0.05*'2026 Monthly Base Pay'!K25</f>
        <v>383.2</v>
      </c>
      <c r="L25" s="36">
        <f>0.05*'2026 Monthly Base Pay'!L25</f>
        <v>383.2</v>
      </c>
      <c r="M25" s="36">
        <f>0.05*'2026 Monthly Base Pay'!M25</f>
        <v>383.2</v>
      </c>
      <c r="N25" s="36">
        <f>0.05*'2026 Monthly Base Pay'!N25</f>
        <v>383.2</v>
      </c>
      <c r="O25" s="36">
        <f>0.05*'2026 Monthly Base Pay'!O25</f>
        <v>383.2</v>
      </c>
      <c r="P25" s="36">
        <f>0.05*'2026 Monthly Base Pay'!P25</f>
        <v>383.2</v>
      </c>
    </row>
    <row r="26">
      <c r="A26" s="17" t="s">
        <v>36</v>
      </c>
      <c r="B26" s="41"/>
      <c r="C26" s="41"/>
      <c r="D26" s="41"/>
      <c r="E26" s="36">
        <f>0.05*'2026 Monthly Base Pay'!E26</f>
        <v>261.1</v>
      </c>
      <c r="F26" s="36">
        <f>0.05*'2026 Monthly Base Pay'!F26</f>
        <v>278.85</v>
      </c>
      <c r="G26" s="36">
        <f>0.05*'2026 Monthly Base Pay'!G26</f>
        <v>289.15</v>
      </c>
      <c r="H26" s="36">
        <f>0.05*'2026 Monthly Base Pay'!H26</f>
        <v>299.7</v>
      </c>
      <c r="I26" s="36">
        <f>0.05*'2026 Monthly Base Pay'!I26</f>
        <v>310.05</v>
      </c>
      <c r="J26" s="36">
        <f>0.05*'2026 Monthly Base Pay'!J26</f>
        <v>324.2</v>
      </c>
      <c r="K26" s="36">
        <f>0.05*'2026 Monthly Base Pay'!K26</f>
        <v>324.2</v>
      </c>
      <c r="L26" s="36">
        <f>0.05*'2026 Monthly Base Pay'!L26</f>
        <v>324.2</v>
      </c>
      <c r="M26" s="36">
        <f>0.05*'2026 Monthly Base Pay'!M26</f>
        <v>324.2</v>
      </c>
      <c r="N26" s="36">
        <f>0.05*'2026 Monthly Base Pay'!N26</f>
        <v>324.2</v>
      </c>
      <c r="O26" s="36">
        <f>0.05*'2026 Monthly Base Pay'!O26</f>
        <v>324.2</v>
      </c>
      <c r="P26" s="36">
        <f>0.05*'2026 Monthly Base Pay'!P26</f>
        <v>324.2</v>
      </c>
    </row>
    <row r="27">
      <c r="A27" s="12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>
      <c r="A28" s="17"/>
      <c r="B28" s="17" t="s">
        <v>46</v>
      </c>
      <c r="C28" s="17" t="s">
        <v>3</v>
      </c>
      <c r="D28" s="17" t="s">
        <v>4</v>
      </c>
      <c r="E28" s="17" t="s">
        <v>5</v>
      </c>
      <c r="F28" s="17" t="s">
        <v>6</v>
      </c>
      <c r="G28" s="17" t="s">
        <v>7</v>
      </c>
      <c r="H28" s="17" t="s">
        <v>8</v>
      </c>
      <c r="I28" s="17" t="s">
        <v>9</v>
      </c>
      <c r="J28" s="17" t="s">
        <v>10</v>
      </c>
      <c r="K28" s="17" t="s">
        <v>11</v>
      </c>
      <c r="L28" s="17" t="s">
        <v>12</v>
      </c>
      <c r="M28" s="17" t="s">
        <v>13</v>
      </c>
      <c r="N28" s="17" t="s">
        <v>14</v>
      </c>
      <c r="O28" s="17" t="s">
        <v>15</v>
      </c>
      <c r="P28" s="17" t="s">
        <v>16</v>
      </c>
    </row>
    <row r="29">
      <c r="A29" s="17" t="s">
        <v>37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>
        <f>0.05*'2026 Monthly Base Pay'!M29</f>
        <v>508.5</v>
      </c>
      <c r="N29" s="36">
        <f>0.05*'2026 Monthly Base Pay'!N29</f>
        <v>534.3</v>
      </c>
      <c r="O29" s="36">
        <f>0.05*'2026 Monthly Base Pay'!O29</f>
        <v>553.5</v>
      </c>
      <c r="P29" s="36">
        <f>0.05*'2026 Monthly Base Pay'!P29</f>
        <v>574.75</v>
      </c>
    </row>
    <row r="30">
      <c r="A30" s="17" t="s">
        <v>38</v>
      </c>
      <c r="B30" s="36">
        <f>0.01*'2026 Monthly Base Pay'!B30</f>
        <v>57.2</v>
      </c>
      <c r="C30" s="36">
        <f>0.05*'2026 Monthly Base Pay'!C30</f>
        <v>307.6</v>
      </c>
      <c r="D30" s="36">
        <f>0.05*'2026 Monthly Base Pay'!D30</f>
        <v>316.45</v>
      </c>
      <c r="E30" s="36">
        <f>0.05*'2026 Monthly Base Pay'!E30</f>
        <v>325.15</v>
      </c>
      <c r="F30" s="36">
        <f>0.05*'2026 Monthly Base Pay'!F30</f>
        <v>340.1</v>
      </c>
      <c r="G30" s="36">
        <f>0.05*'2026 Monthly Base Pay'!G30</f>
        <v>354.9</v>
      </c>
      <c r="H30" s="36">
        <f>0.05*'2026 Monthly Base Pay'!H30</f>
        <v>369.9</v>
      </c>
      <c r="I30" s="36">
        <f>0.05*'2026 Monthly Base Pay'!I30</f>
        <v>392.4</v>
      </c>
      <c r="J30" s="36">
        <f>0.05*'2026 Monthly Base Pay'!J30</f>
        <v>412.2</v>
      </c>
      <c r="K30" s="36">
        <f>0.05*'2026 Monthly Base Pay'!K30</f>
        <v>431</v>
      </c>
      <c r="L30" s="36">
        <f>0.05*'2026 Monthly Base Pay'!L30</f>
        <v>446.4</v>
      </c>
      <c r="M30" s="36">
        <f>0.05*'2026 Monthly Base Pay'!M30</f>
        <v>461.4</v>
      </c>
      <c r="N30" s="36">
        <f>0.05*'2026 Monthly Base Pay'!N30</f>
        <v>483.45</v>
      </c>
      <c r="O30" s="36">
        <f>0.05*'2026 Monthly Base Pay'!O30</f>
        <v>501.6</v>
      </c>
      <c r="P30" s="36">
        <f>0.05*'2026 Monthly Base Pay'!P30</f>
        <v>522.25</v>
      </c>
    </row>
    <row r="31">
      <c r="A31" s="17" t="s">
        <v>39</v>
      </c>
      <c r="B31" s="36">
        <f>0.01*'2026 Monthly Base Pay'!B31</f>
        <v>52.23</v>
      </c>
      <c r="C31" s="36">
        <f>0.05*'2026 Monthly Base Pay'!C31</f>
        <v>272.05</v>
      </c>
      <c r="D31" s="36">
        <f>0.05*'2026 Monthly Base Pay'!D31</f>
        <v>283.2</v>
      </c>
      <c r="E31" s="36">
        <f>0.05*'2026 Monthly Base Pay'!E31</f>
        <v>286.9</v>
      </c>
      <c r="F31" s="36">
        <f>0.05*'2026 Monthly Base Pay'!F31</f>
        <v>298.55</v>
      </c>
      <c r="G31" s="36">
        <f>0.05*'2026 Monthly Base Pay'!G31</f>
        <v>321.55</v>
      </c>
      <c r="H31" s="36">
        <f>0.05*'2026 Monthly Base Pay'!H31</f>
        <v>345.5</v>
      </c>
      <c r="I31" s="36">
        <f>0.05*'2026 Monthly Base Pay'!I31</f>
        <v>356.8</v>
      </c>
      <c r="J31" s="36">
        <f>0.05*'2026 Monthly Base Pay'!J31</f>
        <v>369.9</v>
      </c>
      <c r="K31" s="36">
        <f>0.05*'2026 Monthly Base Pay'!K31</f>
        <v>383.3</v>
      </c>
      <c r="L31" s="36">
        <f>0.05*'2026 Monthly Base Pay'!L31</f>
        <v>407.5</v>
      </c>
      <c r="M31" s="36">
        <f>0.05*'2026 Monthly Base Pay'!M31</f>
        <v>423.85</v>
      </c>
      <c r="N31" s="36">
        <f>0.05*'2026 Monthly Base Pay'!N31</f>
        <v>433.6</v>
      </c>
      <c r="O31" s="36">
        <f>0.05*'2026 Monthly Base Pay'!O31</f>
        <v>443.95</v>
      </c>
      <c r="P31" s="36">
        <f>0.05*'2026 Monthly Base Pay'!P31</f>
        <v>458.1</v>
      </c>
    </row>
    <row r="32">
      <c r="A32" s="17" t="s">
        <v>40</v>
      </c>
      <c r="B32" s="36">
        <f>0.01*'2026 Monthly Base Pay'!B32</f>
        <v>46.22</v>
      </c>
      <c r="C32" s="36">
        <f>0.05*'2026 Monthly Base Pay'!C32</f>
        <v>252.95</v>
      </c>
      <c r="D32" s="36">
        <f>0.05*'2026 Monthly Base Pay'!D32</f>
        <v>259.7</v>
      </c>
      <c r="E32" s="36">
        <f>0.05*'2026 Monthly Base Pay'!E32</f>
        <v>264.3</v>
      </c>
      <c r="F32" s="36">
        <f>0.05*'2026 Monthly Base Pay'!F32</f>
        <v>279.3</v>
      </c>
      <c r="G32" s="36">
        <f>0.05*'2026 Monthly Base Pay'!G32</f>
        <v>302.6</v>
      </c>
      <c r="H32" s="36">
        <f>0.05*'2026 Monthly Base Pay'!H32</f>
        <v>314.1</v>
      </c>
      <c r="I32" s="36">
        <f>0.05*'2026 Monthly Base Pay'!I32</f>
        <v>325.45</v>
      </c>
      <c r="J32" s="36">
        <f>0.05*'2026 Monthly Base Pay'!J32</f>
        <v>339.35</v>
      </c>
      <c r="K32" s="36">
        <f>0.05*'2026 Monthly Base Pay'!K32</f>
        <v>350.25</v>
      </c>
      <c r="L32" s="36">
        <f>0.05*'2026 Monthly Base Pay'!L32</f>
        <v>360.05</v>
      </c>
      <c r="M32" s="36">
        <f>0.05*'2026 Monthly Base Pay'!M32</f>
        <v>371.85</v>
      </c>
      <c r="N32" s="36">
        <f>0.05*'2026 Monthly Base Pay'!N32</f>
        <v>379.6</v>
      </c>
      <c r="O32" s="36">
        <f>0.05*'2026 Monthly Base Pay'!O32</f>
        <v>385.7</v>
      </c>
      <c r="P32" s="36">
        <f>0.05*'2026 Monthly Base Pay'!P32</f>
        <v>385.7</v>
      </c>
    </row>
    <row r="33">
      <c r="A33" s="17" t="s">
        <v>41</v>
      </c>
      <c r="B33" s="36">
        <f>0.01*'2026 Monthly Base Pay'!B33</f>
        <v>40.57</v>
      </c>
      <c r="C33" s="36">
        <f>0.05*'2026 Monthly Base Pay'!C33</f>
        <v>224.7</v>
      </c>
      <c r="D33" s="36">
        <f>0.05*'2026 Monthly Base Pay'!D33</f>
        <v>230.55</v>
      </c>
      <c r="E33" s="36">
        <f>0.05*'2026 Monthly Base Pay'!E33</f>
        <v>242.95</v>
      </c>
      <c r="F33" s="36">
        <f>0.05*'2026 Monthly Base Pay'!F33</f>
        <v>257.6</v>
      </c>
      <c r="G33" s="36">
        <f>0.05*'2026 Monthly Base Pay'!G33</f>
        <v>279.25</v>
      </c>
      <c r="H33" s="36">
        <f>0.05*'2026 Monthly Base Pay'!H33</f>
        <v>289.3</v>
      </c>
      <c r="I33" s="36">
        <f>0.05*'2026 Monthly Base Pay'!I33</f>
        <v>303.45</v>
      </c>
      <c r="J33" s="36">
        <f>0.05*'2026 Monthly Base Pay'!J33</f>
        <v>317.3</v>
      </c>
      <c r="K33" s="36">
        <f>0.05*'2026 Monthly Base Pay'!K33</f>
        <v>328.25</v>
      </c>
      <c r="L33" s="36">
        <f>0.05*'2026 Monthly Base Pay'!L33</f>
        <v>338.3</v>
      </c>
      <c r="M33" s="36">
        <f>0.05*'2026 Monthly Base Pay'!M33</f>
        <v>350.5</v>
      </c>
      <c r="N33" s="36">
        <f>0.05*'2026 Monthly Base Pay'!N33</f>
        <v>350.5</v>
      </c>
      <c r="O33" s="36">
        <f>0.05*'2026 Monthly Base Pay'!O33</f>
        <v>350.5</v>
      </c>
      <c r="P33" s="36">
        <f>0.05*'2026 Monthly Base Pay'!P33</f>
        <v>350.5</v>
      </c>
    </row>
    <row r="34">
      <c r="A34" s="35"/>
      <c r="B34" s="42" t="s">
        <v>47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</sheetData>
  <mergeCells count="1">
    <mergeCell ref="A1:P1"/>
  </mergeCells>
  <printOptions gridLines="1" horizontalCentered="1"/>
  <pageMargins bottom="0.75" footer="0.0" header="0.0" left="0.25" right="0.25" top="0.75"/>
  <pageSetup cellComments="atEnd" orientation="landscape" pageOrder="overThenDown"/>
  <headerFooter>
    <oddHeader>&amp;CMilitaryMoneyManual.com</oddHeader>
    <oddFooter>&amp;CMilitaryMoneyManual.com</oddFooter>
  </headerFooter>
  <drawing r:id="rId1"/>
  <tableParts count="4">
    <tablePart r:id="rId6"/>
    <tablePart r:id="rId7"/>
    <tablePart r:id="rId8"/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13.88"/>
    <col customWidth="1" min="3" max="7" width="7.88"/>
    <col customWidth="1" min="8" max="16" width="9.13"/>
  </cols>
  <sheetData>
    <row r="1">
      <c r="A1" s="34" t="s">
        <v>48</v>
      </c>
    </row>
    <row r="2">
      <c r="A2" s="35" t="s">
        <v>45</v>
      </c>
      <c r="B2" s="17" t="s">
        <v>46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</row>
    <row r="3">
      <c r="A3" s="17" t="s">
        <v>17</v>
      </c>
      <c r="B3" s="43"/>
      <c r="C3" s="43"/>
      <c r="D3" s="43"/>
      <c r="E3" s="43"/>
      <c r="F3" s="43"/>
      <c r="G3" s="43"/>
      <c r="H3" s="43">
        <f>0.05*'2026 Monthly Base Pay'!H3*12</f>
        <v>4146</v>
      </c>
      <c r="I3" s="43">
        <f>0.05*'2026 Monthly Base Pay'!I3*12</f>
        <v>4240.2</v>
      </c>
      <c r="J3" s="43">
        <f>0.05*'2026 Monthly Base Pay'!J3*12</f>
        <v>4358.4</v>
      </c>
      <c r="K3" s="43">
        <f>0.05*'2026 Monthly Base Pay'!K3*12</f>
        <v>4497.6</v>
      </c>
      <c r="L3" s="43">
        <f>0.05*'2026 Monthly Base Pay'!L3*12</f>
        <v>4638.6</v>
      </c>
      <c r="M3" s="43">
        <f>0.05*'2026 Monthly Base Pay'!M3*12</f>
        <v>4863</v>
      </c>
      <c r="N3" s="43">
        <f>0.05*'2026 Monthly Base Pay'!N3*12</f>
        <v>5053.8</v>
      </c>
      <c r="O3" s="43">
        <f>0.05*'2026 Monthly Base Pay'!O3*12</f>
        <v>5253.6</v>
      </c>
      <c r="P3" s="43">
        <f>0.05*'2026 Monthly Base Pay'!P3*12</f>
        <v>5560.8</v>
      </c>
    </row>
    <row r="4">
      <c r="A4" s="17" t="s">
        <v>18</v>
      </c>
      <c r="B4" s="43"/>
      <c r="C4" s="43"/>
      <c r="D4" s="43"/>
      <c r="E4" s="43"/>
      <c r="F4" s="43"/>
      <c r="G4" s="43">
        <f>0.05*'2026 Monthly Base Pay'!G4*12</f>
        <v>3394.2</v>
      </c>
      <c r="H4" s="43">
        <f>0.05*'2026 Monthly Base Pay'!H4*12</f>
        <v>3544.2</v>
      </c>
      <c r="I4" s="43">
        <f>0.05*'2026 Monthly Base Pay'!I4*12</f>
        <v>3637.2</v>
      </c>
      <c r="J4" s="43">
        <f>0.05*'2026 Monthly Base Pay'!J4*12</f>
        <v>3748.2</v>
      </c>
      <c r="K4" s="43">
        <f>0.05*'2026 Monthly Base Pay'!K4*12</f>
        <v>3868.8</v>
      </c>
      <c r="L4" s="43">
        <f>0.05*'2026 Monthly Base Pay'!L4*12</f>
        <v>4086.6</v>
      </c>
      <c r="M4" s="43">
        <f>0.05*'2026 Monthly Base Pay'!M4*12</f>
        <v>4197</v>
      </c>
      <c r="N4" s="43">
        <f>0.05*'2026 Monthly Base Pay'!N4*12</f>
        <v>4384.8</v>
      </c>
      <c r="O4" s="43">
        <f>0.05*'2026 Monthly Base Pay'!O4*12</f>
        <v>4489.2</v>
      </c>
      <c r="P4" s="43">
        <f>0.05*'2026 Monthly Base Pay'!P4*12</f>
        <v>4745.4</v>
      </c>
    </row>
    <row r="5">
      <c r="A5" s="17" t="s">
        <v>19</v>
      </c>
      <c r="B5" s="43">
        <f>0.01*'2026 Monthly Base Pay'!B5*12</f>
        <v>471.84</v>
      </c>
      <c r="C5" s="43">
        <f>0.05*'2026 Monthly Base Pay'!C5*12</f>
        <v>2574.6</v>
      </c>
      <c r="D5" s="43">
        <f>0.05*'2026 Monthly Base Pay'!D5*12</f>
        <v>2673.6</v>
      </c>
      <c r="E5" s="43">
        <f>0.05*'2026 Monthly Base Pay'!E5*12</f>
        <v>2803.8</v>
      </c>
      <c r="F5" s="43">
        <f>0.05*'2026 Monthly Base Pay'!F5*12</f>
        <v>2906.4</v>
      </c>
      <c r="G5" s="43">
        <f>0.05*'2026 Monthly Base Pay'!G5*12</f>
        <v>3081</v>
      </c>
      <c r="H5" s="43">
        <f>0.05*'2026 Monthly Base Pay'!H5*12</f>
        <v>3180</v>
      </c>
      <c r="I5" s="43">
        <f>0.05*'2026 Monthly Base Pay'!I5*12</f>
        <v>3355.2</v>
      </c>
      <c r="J5" s="43">
        <f>0.05*'2026 Monthly Base Pay'!J5*12</f>
        <v>3501</v>
      </c>
      <c r="K5" s="43">
        <f>0.05*'2026 Monthly Base Pay'!K5*12</f>
        <v>3600.6</v>
      </c>
      <c r="L5" s="43">
        <f>0.05*'2026 Monthly Base Pay'!L5*12</f>
        <v>3706.2</v>
      </c>
      <c r="M5" s="43">
        <f>0.05*'2026 Monthly Base Pay'!M5*12</f>
        <v>3747</v>
      </c>
      <c r="N5" s="43">
        <f>0.05*'2026 Monthly Base Pay'!N5*12</f>
        <v>3885</v>
      </c>
      <c r="O5" s="43">
        <f>0.05*'2026 Monthly Base Pay'!O5*12</f>
        <v>3958.8</v>
      </c>
      <c r="P5" s="43">
        <f>0.05*'2026 Monthly Base Pay'!P5*12</f>
        <v>4240.2</v>
      </c>
    </row>
    <row r="6">
      <c r="A6" s="17" t="s">
        <v>20</v>
      </c>
      <c r="B6" s="43">
        <f>0.01*'2026 Monthly Base Pay'!B6*12</f>
        <v>408.12</v>
      </c>
      <c r="C6" s="43">
        <f>0.05*'2026 Monthly Base Pay'!C6*12</f>
        <v>2245.8</v>
      </c>
      <c r="D6" s="43">
        <f>0.05*'2026 Monthly Base Pay'!D6*12</f>
        <v>2344.8</v>
      </c>
      <c r="E6" s="43">
        <f>0.05*'2026 Monthly Base Pay'!E6*12</f>
        <v>2440.8</v>
      </c>
      <c r="F6" s="43">
        <f>0.05*'2026 Monthly Base Pay'!F6*12</f>
        <v>2541.6</v>
      </c>
      <c r="G6" s="43">
        <f>0.05*'2026 Monthly Base Pay'!G6*12</f>
        <v>2767.2</v>
      </c>
      <c r="H6" s="43">
        <f>0.05*'2026 Monthly Base Pay'!H6*12</f>
        <v>2856</v>
      </c>
      <c r="I6" s="43">
        <f>0.05*'2026 Monthly Base Pay'!I6*12</f>
        <v>3026.4</v>
      </c>
      <c r="J6" s="43">
        <f>0.05*'2026 Monthly Base Pay'!J6*12</f>
        <v>3078.6</v>
      </c>
      <c r="K6" s="43">
        <f>0.05*'2026 Monthly Base Pay'!K6*12</f>
        <v>3116.4</v>
      </c>
      <c r="L6" s="43">
        <f>0.05*'2026 Monthly Base Pay'!L6*12</f>
        <v>3160.8</v>
      </c>
      <c r="M6" s="43">
        <f>0.05*'2026 Monthly Base Pay'!M6*12</f>
        <v>3160.8</v>
      </c>
      <c r="N6" s="43">
        <f>0.05*'2026 Monthly Base Pay'!N6*12</f>
        <v>3160.8</v>
      </c>
      <c r="O6" s="43">
        <f>0.05*'2026 Monthly Base Pay'!O6*12</f>
        <v>3160.8</v>
      </c>
      <c r="P6" s="43">
        <f>0.05*'2026 Monthly Base Pay'!P6*12</f>
        <v>3160.8</v>
      </c>
    </row>
    <row r="7">
      <c r="A7" s="17" t="s">
        <v>21</v>
      </c>
      <c r="B7" s="43">
        <f>0.01*'2026 Monthly Base Pay'!B7*12</f>
        <v>401.16</v>
      </c>
      <c r="C7" s="43">
        <f>0.05*'2026 Monthly Base Pay'!C7*12</f>
        <v>2158.8</v>
      </c>
      <c r="D7" s="43">
        <f>0.05*'2026 Monthly Base Pay'!D7*12</f>
        <v>2265.6</v>
      </c>
      <c r="E7" s="43">
        <f>0.05*'2026 Monthly Base Pay'!E7*12</f>
        <v>2368.2</v>
      </c>
      <c r="F7" s="43">
        <f>0.05*'2026 Monthly Base Pay'!F7*12</f>
        <v>2541.6</v>
      </c>
      <c r="G7" s="43">
        <f>0.05*'2026 Monthly Base Pay'!G7*12</f>
        <v>2641.8</v>
      </c>
      <c r="H7" s="43">
        <f>0.05*'2026 Monthly Base Pay'!H7*12</f>
        <v>2637</v>
      </c>
      <c r="I7" s="43">
        <f>0.05*'2026 Monthly Base Pay'!I7*12</f>
        <v>2653.2</v>
      </c>
      <c r="J7" s="43">
        <f>0.05*'2026 Monthly Base Pay'!J7*12</f>
        <v>2653.2</v>
      </c>
      <c r="K7" s="43">
        <f>0.05*'2026 Monthly Base Pay'!K7*12</f>
        <v>2653.2</v>
      </c>
      <c r="L7" s="43">
        <f>0.05*'2026 Monthly Base Pay'!L7*12</f>
        <v>2653.2</v>
      </c>
      <c r="M7" s="43">
        <f>0.05*'2026 Monthly Base Pay'!M7*12</f>
        <v>2653.2</v>
      </c>
      <c r="N7" s="43">
        <f>0.05*'2026 Monthly Base Pay'!N7*12</f>
        <v>2653.2</v>
      </c>
      <c r="O7" s="43">
        <f>0.05*'2026 Monthly Base Pay'!O7*12</f>
        <v>2653.2</v>
      </c>
      <c r="P7" s="43">
        <f>0.05*'2026 Monthly Base Pay'!P7*12</f>
        <v>2653.2</v>
      </c>
    </row>
    <row r="8">
      <c r="A8" s="17" t="s">
        <v>22</v>
      </c>
      <c r="B8" s="43">
        <f>0.01*'2026 Monthly Base Pay'!B8*12</f>
        <v>377.04</v>
      </c>
      <c r="C8" s="43">
        <f>0.05*'2026 Monthly Base Pay'!C8*12</f>
        <v>1981.8</v>
      </c>
      <c r="D8" s="43">
        <f>0.05*'2026 Monthly Base Pay'!D8*12</f>
        <v>2089.2</v>
      </c>
      <c r="E8" s="43">
        <f>0.05*'2026 Monthly Base Pay'!E8*12</f>
        <v>2195.4</v>
      </c>
      <c r="F8" s="43">
        <f>0.05*'2026 Monthly Base Pay'!F8*12</f>
        <v>2289</v>
      </c>
      <c r="G8" s="43">
        <f>0.05*'2026 Monthly Base Pay'!G8*12</f>
        <v>2289</v>
      </c>
      <c r="H8" s="43">
        <f>0.05*'2026 Monthly Base Pay'!H8*12</f>
        <v>2289</v>
      </c>
      <c r="I8" s="43">
        <f>0.05*'2026 Monthly Base Pay'!I8*12</f>
        <v>2289</v>
      </c>
      <c r="J8" s="43">
        <f>0.05*'2026 Monthly Base Pay'!J8*12</f>
        <v>2289</v>
      </c>
      <c r="K8" s="43">
        <f>0.05*'2026 Monthly Base Pay'!K8*12</f>
        <v>2289</v>
      </c>
      <c r="L8" s="43">
        <f>0.05*'2026 Monthly Base Pay'!L8*12</f>
        <v>2289</v>
      </c>
      <c r="M8" s="43">
        <f>0.05*'2026 Monthly Base Pay'!M8*12</f>
        <v>2289</v>
      </c>
      <c r="N8" s="43">
        <f>0.05*'2026 Monthly Base Pay'!N8*12</f>
        <v>2289</v>
      </c>
      <c r="O8" s="43">
        <f>0.05*'2026 Monthly Base Pay'!O8*12</f>
        <v>2289</v>
      </c>
      <c r="P8" s="43">
        <f>0.05*'2026 Monthly Base Pay'!P8*12</f>
        <v>2289</v>
      </c>
    </row>
    <row r="9">
      <c r="A9" s="17" t="s">
        <v>23</v>
      </c>
      <c r="B9" s="43">
        <f>0.01*'2026 Monthly Base Pay'!B9*12</f>
        <v>340.44</v>
      </c>
      <c r="C9" s="43">
        <f>0.05*'2026 Monthly Base Pay'!C9*12</f>
        <v>1809</v>
      </c>
      <c r="D9" s="43">
        <f>0.05*'2026 Monthly Base Pay'!D9*12</f>
        <v>1918.8</v>
      </c>
      <c r="E9" s="43">
        <f>0.05*'2026 Monthly Base Pay'!E9*12</f>
        <v>1918.8</v>
      </c>
      <c r="F9" s="43">
        <f>0.05*'2026 Monthly Base Pay'!F9*12</f>
        <v>1918.8</v>
      </c>
      <c r="G9" s="43">
        <f>0.05*'2026 Monthly Base Pay'!G9*12</f>
        <v>1918.8</v>
      </c>
      <c r="H9" s="43">
        <f>0.05*'2026 Monthly Base Pay'!H9*12</f>
        <v>1918.8</v>
      </c>
      <c r="I9" s="43">
        <f>0.05*'2026 Monthly Base Pay'!I9*12</f>
        <v>1918.8</v>
      </c>
      <c r="J9" s="43">
        <f>0.05*'2026 Monthly Base Pay'!J9*12</f>
        <v>1918.8</v>
      </c>
      <c r="K9" s="43">
        <f>0.05*'2026 Monthly Base Pay'!K9*12</f>
        <v>1918.8</v>
      </c>
      <c r="L9" s="43">
        <f>0.05*'2026 Monthly Base Pay'!L9*12</f>
        <v>1918.8</v>
      </c>
      <c r="M9" s="43">
        <f>0.05*'2026 Monthly Base Pay'!M9*12</f>
        <v>1918.8</v>
      </c>
      <c r="N9" s="43">
        <f>0.05*'2026 Monthly Base Pay'!N9*12</f>
        <v>1918.8</v>
      </c>
      <c r="O9" s="43">
        <f>0.05*'2026 Monthly Base Pay'!O9*12</f>
        <v>1918.8</v>
      </c>
      <c r="P9" s="43">
        <f>0.05*'2026 Monthly Base Pay'!P9*12</f>
        <v>1918.8</v>
      </c>
    </row>
    <row r="10">
      <c r="A10" s="17" t="s">
        <v>24</v>
      </c>
      <c r="B10" s="43">
        <f>0.01*'2026 Monthly Base Pay'!B10*12</f>
        <v>323.76</v>
      </c>
      <c r="C10" s="43">
        <f>0.05*'2026 Monthly Base Pay'!C10*12</f>
        <v>1618.8</v>
      </c>
      <c r="D10" s="43">
        <f>0.05*'2026 Monthly Base Pay'!D10*12</f>
        <v>1618.8</v>
      </c>
      <c r="E10" s="43">
        <f>0.05*'2026 Monthly Base Pay'!E10*12</f>
        <v>1618.8</v>
      </c>
      <c r="F10" s="43">
        <f>0.05*'2026 Monthly Base Pay'!F10*12</f>
        <v>1618.8</v>
      </c>
      <c r="G10" s="43">
        <f>0.05*'2026 Monthly Base Pay'!G10*12</f>
        <v>1618.8</v>
      </c>
      <c r="H10" s="43">
        <f>0.05*'2026 Monthly Base Pay'!H10*12</f>
        <v>1618.8</v>
      </c>
      <c r="I10" s="43">
        <f>0.05*'2026 Monthly Base Pay'!I10*12</f>
        <v>1618.8</v>
      </c>
      <c r="J10" s="43">
        <f>0.05*'2026 Monthly Base Pay'!J10*12</f>
        <v>1618.8</v>
      </c>
      <c r="K10" s="43">
        <f>0.05*'2026 Monthly Base Pay'!K10*12</f>
        <v>1618.8</v>
      </c>
      <c r="L10" s="43">
        <f>0.05*'2026 Monthly Base Pay'!L10*12</f>
        <v>1618.8</v>
      </c>
      <c r="M10" s="43">
        <f>0.05*'2026 Monthly Base Pay'!M10*12</f>
        <v>1618.8</v>
      </c>
      <c r="N10" s="43">
        <f>0.05*'2026 Monthly Base Pay'!N10*12</f>
        <v>1618.8</v>
      </c>
      <c r="O10" s="43">
        <f>0.05*'2026 Monthly Base Pay'!O10*12</f>
        <v>1618.8</v>
      </c>
      <c r="P10" s="43">
        <f>0.05*'2026 Monthly Base Pay'!P10*12</f>
        <v>1618.8</v>
      </c>
    </row>
    <row r="11">
      <c r="A11" s="17" t="s">
        <v>25</v>
      </c>
      <c r="B11" s="43">
        <f>0.01*'2026 Monthly Base Pay'!B11*12</f>
        <v>288.84</v>
      </c>
      <c r="C11" s="43">
        <f>0.05*'2026 Monthly Base Pay'!C11*12</f>
        <v>1444.2</v>
      </c>
      <c r="D11" s="43">
        <f>0.05*'2026 Monthly Base Pay'!D11*12</f>
        <v>1444.2</v>
      </c>
      <c r="E11" s="43">
        <f>0.05*'2026 Monthly Base Pay'!E11*12</f>
        <v>1444.2</v>
      </c>
      <c r="F11" s="43">
        <f>0.05*'2026 Monthly Base Pay'!F11*12</f>
        <v>1444.2</v>
      </c>
      <c r="G11" s="43">
        <f>0.05*'2026 Monthly Base Pay'!G11*12</f>
        <v>1444.2</v>
      </c>
      <c r="H11" s="43">
        <f>0.05*'2026 Monthly Base Pay'!H11*12</f>
        <v>1444.2</v>
      </c>
      <c r="I11" s="43">
        <f>0.05*'2026 Monthly Base Pay'!I11*12</f>
        <v>1444.2</v>
      </c>
      <c r="J11" s="43">
        <f>0.05*'2026 Monthly Base Pay'!J11*12</f>
        <v>1444.2</v>
      </c>
      <c r="K11" s="43">
        <f>0.05*'2026 Monthly Base Pay'!K11*12</f>
        <v>1444.2</v>
      </c>
      <c r="L11" s="43">
        <f>0.05*'2026 Monthly Base Pay'!L11*12</f>
        <v>1444.2</v>
      </c>
      <c r="M11" s="43">
        <f>0.05*'2026 Monthly Base Pay'!M11*12</f>
        <v>1444.2</v>
      </c>
      <c r="N11" s="43">
        <f>0.05*'2026 Monthly Base Pay'!N11*12</f>
        <v>1444.2</v>
      </c>
      <c r="O11" s="43">
        <f>0.05*'2026 Monthly Base Pay'!O11*12</f>
        <v>1444.2</v>
      </c>
      <c r="P11" s="43">
        <f>0.05*'2026 Monthly Base Pay'!P11*12</f>
        <v>1444.2</v>
      </c>
    </row>
    <row r="12">
      <c r="A12" s="38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>
      <c r="A13" s="40"/>
      <c r="B13" s="17" t="s">
        <v>46</v>
      </c>
      <c r="C13" s="17" t="s">
        <v>3</v>
      </c>
      <c r="D13" s="17" t="s">
        <v>4</v>
      </c>
      <c r="E13" s="17" t="s">
        <v>5</v>
      </c>
      <c r="F13" s="17" t="s">
        <v>6</v>
      </c>
      <c r="G13" s="17" t="s">
        <v>7</v>
      </c>
      <c r="H13" s="17" t="s">
        <v>8</v>
      </c>
      <c r="I13" s="17" t="s">
        <v>9</v>
      </c>
      <c r="J13" s="17" t="s">
        <v>10</v>
      </c>
      <c r="K13" s="17" t="s">
        <v>11</v>
      </c>
      <c r="L13" s="17" t="s">
        <v>12</v>
      </c>
      <c r="M13" s="17" t="s">
        <v>13</v>
      </c>
      <c r="N13" s="17" t="s">
        <v>14</v>
      </c>
      <c r="O13" s="17" t="s">
        <v>15</v>
      </c>
      <c r="P13" s="17" t="s">
        <v>16</v>
      </c>
    </row>
    <row r="14">
      <c r="A14" s="17" t="s">
        <v>26</v>
      </c>
      <c r="B14" s="43">
        <f>0.01*'2026 Monthly Base Pay'!B14*12</f>
        <v>1666.56</v>
      </c>
      <c r="C14" s="43">
        <f>0.05*'2026 Monthly Base Pay'!C14*12</f>
        <v>8606.4</v>
      </c>
      <c r="D14" s="43">
        <f>0.05*'2026 Monthly Base Pay'!D14*12</f>
        <v>8787</v>
      </c>
      <c r="E14" s="43">
        <f>0.05*'2026 Monthly Base Pay'!E14*12</f>
        <v>8838</v>
      </c>
      <c r="F14" s="43">
        <f>0.05*'2026 Monthly Base Pay'!F14*12</f>
        <v>9064.2</v>
      </c>
      <c r="G14" s="43">
        <f>0.05*'2026 Monthly Base Pay'!G14*12</f>
        <v>9441.6</v>
      </c>
      <c r="H14" s="43">
        <f>0.05*'2026 Monthly Base Pay'!H14*12</f>
        <v>9529.2</v>
      </c>
      <c r="I14" s="43">
        <f>0.05*'2026 Monthly Base Pay'!I14*12</f>
        <v>9888</v>
      </c>
      <c r="J14" s="43">
        <f>0.05*'2026 Monthly Base Pay'!J14*12</f>
        <v>9991.2</v>
      </c>
      <c r="K14" s="43">
        <f>0.05*'2026 Monthly Base Pay'!K14*12</f>
        <v>10299.6</v>
      </c>
      <c r="L14" s="43">
        <f>0.05*'2026 Monthly Base Pay'!L14*12</f>
        <v>10746.6</v>
      </c>
      <c r="M14" s="43">
        <f>0.05*'2026 Monthly Base Pay'!M14*12</f>
        <v>11158.8</v>
      </c>
      <c r="N14" s="43">
        <f>0.05*'2026 Monthly Base Pay'!N14*12</f>
        <v>11434.2</v>
      </c>
      <c r="O14" s="43">
        <f>0.05*'2026 Monthly Base Pay'!O14*12</f>
        <v>11434.2</v>
      </c>
      <c r="P14" s="43">
        <f>0.05*'2026 Monthly Base Pay'!P14*12</f>
        <v>11434.2</v>
      </c>
    </row>
    <row r="15">
      <c r="A15" s="17" t="s">
        <v>27</v>
      </c>
      <c r="B15" s="43">
        <f>0.01*'2026 Monthly Base Pay'!B15*12</f>
        <v>1384.8</v>
      </c>
      <c r="C15" s="43">
        <f>0.05*'2026 Monthly Base Pay'!C15*12</f>
        <v>7245.6</v>
      </c>
      <c r="D15" s="43">
        <f>0.05*'2026 Monthly Base Pay'!D15*12</f>
        <v>7395</v>
      </c>
      <c r="E15" s="43">
        <f>0.05*'2026 Monthly Base Pay'!E15*12</f>
        <v>7513.2</v>
      </c>
      <c r="F15" s="43">
        <f>0.05*'2026 Monthly Base Pay'!F15*12</f>
        <v>7727.4</v>
      </c>
      <c r="G15" s="43">
        <f>0.05*'2026 Monthly Base Pay'!G15*12</f>
        <v>7939.2</v>
      </c>
      <c r="H15" s="43">
        <f>0.05*'2026 Monthly Base Pay'!H15*12</f>
        <v>8183.4</v>
      </c>
      <c r="I15" s="43">
        <f>0.05*'2026 Monthly Base Pay'!I15*12</f>
        <v>8427.6</v>
      </c>
      <c r="J15" s="43">
        <f>0.05*'2026 Monthly Base Pay'!J15*12</f>
        <v>8672.4</v>
      </c>
      <c r="K15" s="43">
        <f>0.05*'2026 Monthly Base Pay'!K15*12</f>
        <v>9441.6</v>
      </c>
      <c r="L15" s="43">
        <f>0.05*'2026 Monthly Base Pay'!L15*12</f>
        <v>10090.8</v>
      </c>
      <c r="M15" s="43">
        <f>0.05*'2026 Monthly Base Pay'!M15*12</f>
        <v>10090.8</v>
      </c>
      <c r="N15" s="43">
        <f>0.05*'2026 Monthly Base Pay'!N15*12</f>
        <v>10090.8</v>
      </c>
      <c r="O15" s="43">
        <f>0.05*'2026 Monthly Base Pay'!O15*12</f>
        <v>10090.8</v>
      </c>
      <c r="P15" s="43">
        <f>0.05*'2026 Monthly Base Pay'!P15*12</f>
        <v>10142.4</v>
      </c>
    </row>
    <row r="16">
      <c r="A16" s="17" t="s">
        <v>28</v>
      </c>
      <c r="B16" s="43">
        <f>0.01*'2026 Monthly Base Pay'!B16*12</f>
        <v>1050.12</v>
      </c>
      <c r="C16" s="43">
        <f>0.05*'2026 Monthly Base Pay'!C16*12</f>
        <v>5768.4</v>
      </c>
      <c r="D16" s="43">
        <f>0.05*'2026 Monthly Base Pay'!D16*12</f>
        <v>6147</v>
      </c>
      <c r="E16" s="43">
        <f>0.05*'2026 Monthly Base Pay'!E16*12</f>
        <v>6147</v>
      </c>
      <c r="F16" s="43">
        <f>0.05*'2026 Monthly Base Pay'!F16*12</f>
        <v>6170.4</v>
      </c>
      <c r="G16" s="43">
        <f>0.05*'2026 Monthly Base Pay'!G16*12</f>
        <v>6435</v>
      </c>
      <c r="H16" s="43">
        <f>0.05*'2026 Monthly Base Pay'!H16*12</f>
        <v>6470.4</v>
      </c>
      <c r="I16" s="43">
        <f>0.05*'2026 Monthly Base Pay'!I16*12</f>
        <v>6470.4</v>
      </c>
      <c r="J16" s="43">
        <f>0.05*'2026 Monthly Base Pay'!J16*12</f>
        <v>6837.6</v>
      </c>
      <c r="K16" s="43">
        <f>0.05*'2026 Monthly Base Pay'!K16*12</f>
        <v>7488</v>
      </c>
      <c r="L16" s="43">
        <f>0.05*'2026 Monthly Base Pay'!L16*12</f>
        <v>7869</v>
      </c>
      <c r="M16" s="43">
        <f>0.05*'2026 Monthly Base Pay'!M16*12</f>
        <v>8250.6</v>
      </c>
      <c r="N16" s="43">
        <f>0.05*'2026 Monthly Base Pay'!N16*12</f>
        <v>8467.8</v>
      </c>
      <c r="O16" s="43">
        <f>0.05*'2026 Monthly Base Pay'!O16*12</f>
        <v>8687.4</v>
      </c>
      <c r="P16" s="43">
        <f>0.05*'2026 Monthly Base Pay'!P16*12</f>
        <v>9113.4</v>
      </c>
    </row>
    <row r="17">
      <c r="A17" s="17" t="s">
        <v>29</v>
      </c>
      <c r="B17" s="43">
        <f>0.01*'2026 Monthly Base Pay'!B17*12</f>
        <v>875.4</v>
      </c>
      <c r="C17" s="43">
        <f>0.05*'2026 Monthly Base Pay'!C17*12</f>
        <v>4931.4</v>
      </c>
      <c r="D17" s="43">
        <f>0.05*'2026 Monthly Base Pay'!D17*12</f>
        <v>5272.2</v>
      </c>
      <c r="E17" s="43">
        <f>0.05*'2026 Monthly Base Pay'!E17*12</f>
        <v>5336.4</v>
      </c>
      <c r="F17" s="43">
        <f>0.05*'2026 Monthly Base Pay'!F17*12</f>
        <v>5550</v>
      </c>
      <c r="G17" s="43">
        <f>0.05*'2026 Monthly Base Pay'!G17*12</f>
        <v>5677.2</v>
      </c>
      <c r="H17" s="43">
        <f>0.05*'2026 Monthly Base Pay'!H17*12</f>
        <v>5957.4</v>
      </c>
      <c r="I17" s="43">
        <f>0.05*'2026 Monthly Base Pay'!I17*12</f>
        <v>6163.2</v>
      </c>
      <c r="J17" s="43">
        <f>0.05*'2026 Monthly Base Pay'!J17*12</f>
        <v>6428.4</v>
      </c>
      <c r="K17" s="43">
        <f>0.05*'2026 Monthly Base Pay'!K17*12</f>
        <v>6835.2</v>
      </c>
      <c r="L17" s="43">
        <f>0.05*'2026 Monthly Base Pay'!L17*12</f>
        <v>7028.4</v>
      </c>
      <c r="M17" s="43">
        <f>0.05*'2026 Monthly Base Pay'!M17*12</f>
        <v>7219.8</v>
      </c>
      <c r="N17" s="43">
        <f>0.05*'2026 Monthly Base Pay'!N17*12</f>
        <v>7436.4</v>
      </c>
      <c r="O17" s="43">
        <f>0.05*'2026 Monthly Base Pay'!O17*12</f>
        <v>7436.4</v>
      </c>
      <c r="P17" s="43">
        <f>0.05*'2026 Monthly Base Pay'!P17*12</f>
        <v>7436.4</v>
      </c>
    </row>
    <row r="18">
      <c r="A18" s="17" t="s">
        <v>30</v>
      </c>
      <c r="B18" s="43">
        <f>0.01*'2026 Monthly Base Pay'!B18*12</f>
        <v>755.28</v>
      </c>
      <c r="C18" s="43">
        <f>0.05*'2026 Monthly Base Pay'!C18*12</f>
        <v>4371.6</v>
      </c>
      <c r="D18" s="43">
        <f>0.05*'2026 Monthly Base Pay'!D18*12</f>
        <v>4663.8</v>
      </c>
      <c r="E18" s="43">
        <f>0.05*'2026 Monthly Base Pay'!E18*12</f>
        <v>4728.6</v>
      </c>
      <c r="F18" s="43">
        <f>0.05*'2026 Monthly Base Pay'!F18*12</f>
        <v>4999.2</v>
      </c>
      <c r="G18" s="43">
        <f>0.05*'2026 Monthly Base Pay'!G18*12</f>
        <v>5289.6</v>
      </c>
      <c r="H18" s="43">
        <f>0.05*'2026 Monthly Base Pay'!H18*12</f>
        <v>5651.4</v>
      </c>
      <c r="I18" s="43">
        <f>0.05*'2026 Monthly Base Pay'!I18*12</f>
        <v>5932.8</v>
      </c>
      <c r="J18" s="43">
        <f>0.05*'2026 Monthly Base Pay'!J18*12</f>
        <v>6128.4</v>
      </c>
      <c r="K18" s="43">
        <f>0.05*'2026 Monthly Base Pay'!K18*12</f>
        <v>6241.2</v>
      </c>
      <c r="L18" s="43">
        <f>0.05*'2026 Monthly Base Pay'!L18*12</f>
        <v>6306</v>
      </c>
      <c r="M18" s="43">
        <f>0.05*'2026 Monthly Base Pay'!M18*12</f>
        <v>6306</v>
      </c>
      <c r="N18" s="43">
        <f>0.05*'2026 Monthly Base Pay'!N18*12</f>
        <v>6306</v>
      </c>
      <c r="O18" s="43">
        <f>0.05*'2026 Monthly Base Pay'!O18*12</f>
        <v>6306</v>
      </c>
      <c r="P18" s="43">
        <f>0.05*'2026 Monthly Base Pay'!P18*12</f>
        <v>6306</v>
      </c>
    </row>
    <row r="19">
      <c r="A19" s="17" t="s">
        <v>31</v>
      </c>
      <c r="B19" s="43">
        <f>0.01*'2026 Monthly Base Pay'!B19*12</f>
        <v>664.2</v>
      </c>
      <c r="C19" s="43">
        <f>0.05*'2026 Monthly Base Pay'!C19*12</f>
        <v>3763.8</v>
      </c>
      <c r="D19" s="43">
        <f>0.05*'2026 Monthly Base Pay'!D19*12</f>
        <v>4062.6</v>
      </c>
      <c r="E19" s="43">
        <f>0.05*'2026 Monthly Base Pay'!E19*12</f>
        <v>4429.8</v>
      </c>
      <c r="F19" s="43">
        <f>0.05*'2026 Monthly Base Pay'!F19*12</f>
        <v>4642.2</v>
      </c>
      <c r="G19" s="43">
        <f>0.05*'2026 Monthly Base Pay'!G19*12</f>
        <v>4875</v>
      </c>
      <c r="H19" s="43">
        <f>0.05*'2026 Monthly Base Pay'!H19*12</f>
        <v>5025.6</v>
      </c>
      <c r="I19" s="43">
        <f>0.05*'2026 Monthly Base Pay'!I19*12</f>
        <v>5272.8</v>
      </c>
      <c r="J19" s="43">
        <f>0.05*'2026 Monthly Base Pay'!J19*12</f>
        <v>5402.4</v>
      </c>
      <c r="K19" s="43">
        <f>0.05*'2026 Monthly Base Pay'!K19*12</f>
        <v>5402.4</v>
      </c>
      <c r="L19" s="43">
        <f>0.05*'2026 Monthly Base Pay'!L19*12</f>
        <v>5402.4</v>
      </c>
      <c r="M19" s="43">
        <f>0.05*'2026 Monthly Base Pay'!M19*12</f>
        <v>5402.4</v>
      </c>
      <c r="N19" s="43">
        <f>0.05*'2026 Monthly Base Pay'!N19*12</f>
        <v>5402.4</v>
      </c>
      <c r="O19" s="43">
        <f>0.05*'2026 Monthly Base Pay'!O19*12</f>
        <v>5402.4</v>
      </c>
      <c r="P19" s="43">
        <f>0.05*'2026 Monthly Base Pay'!P19*12</f>
        <v>5402.4</v>
      </c>
    </row>
    <row r="20">
      <c r="A20" s="17" t="s">
        <v>32</v>
      </c>
      <c r="B20" s="43">
        <f>0.01*'2026 Monthly Base Pay'!B20*12</f>
        <v>573.84</v>
      </c>
      <c r="C20" s="43">
        <f>0.05*'2026 Monthly Base Pay'!C20*12</f>
        <v>3267.6</v>
      </c>
      <c r="D20" s="43">
        <f>0.05*'2026 Monthly Base Pay'!D20*12</f>
        <v>3763.2</v>
      </c>
      <c r="E20" s="43">
        <f>0.05*'2026 Monthly Base Pay'!E20*12</f>
        <v>3890.4</v>
      </c>
      <c r="F20" s="43">
        <f>0.05*'2026 Monthly Base Pay'!F20*12</f>
        <v>3970.8</v>
      </c>
      <c r="G20" s="43">
        <f>0.05*'2026 Monthly Base Pay'!G20*12</f>
        <v>3970.8</v>
      </c>
      <c r="H20" s="43">
        <f>0.05*'2026 Monthly Base Pay'!H20*12</f>
        <v>3970.8</v>
      </c>
      <c r="I20" s="43">
        <f>0.05*'2026 Monthly Base Pay'!I20*12</f>
        <v>3970.8</v>
      </c>
      <c r="J20" s="43">
        <f>0.05*'2026 Monthly Base Pay'!J20*12</f>
        <v>3970.8</v>
      </c>
      <c r="K20" s="43">
        <f>0.05*'2026 Monthly Base Pay'!K20*12</f>
        <v>3970.8</v>
      </c>
      <c r="L20" s="43">
        <f>0.05*'2026 Monthly Base Pay'!L20*12</f>
        <v>3970.8</v>
      </c>
      <c r="M20" s="43">
        <f>0.05*'2026 Monthly Base Pay'!M20*12</f>
        <v>3970.8</v>
      </c>
      <c r="N20" s="43">
        <f>0.05*'2026 Monthly Base Pay'!N20*12</f>
        <v>3970.8</v>
      </c>
      <c r="O20" s="43">
        <f>0.05*'2026 Monthly Base Pay'!O20*12</f>
        <v>3970.8</v>
      </c>
      <c r="P20" s="43">
        <f>0.05*'2026 Monthly Base Pay'!P20*12</f>
        <v>3970.8</v>
      </c>
    </row>
    <row r="21">
      <c r="A21" s="17" t="s">
        <v>33</v>
      </c>
      <c r="B21" s="43">
        <f>0.01*'2026 Monthly Base Pay'!B21*12</f>
        <v>498</v>
      </c>
      <c r="C21" s="43">
        <f>0.05*'2026 Monthly Base Pay'!C21*12</f>
        <v>2592</v>
      </c>
      <c r="D21" s="43">
        <f>0.05*'2026 Monthly Base Pay'!D21*12</f>
        <v>3133.2</v>
      </c>
      <c r="E21" s="43">
        <f>0.05*'2026 Monthly Base Pay'!E21*12</f>
        <v>3133.2</v>
      </c>
      <c r="F21" s="43">
        <f>0.05*'2026 Monthly Base Pay'!F21*12</f>
        <v>3133.2</v>
      </c>
      <c r="G21" s="43">
        <f>0.05*'2026 Monthly Base Pay'!G21*12</f>
        <v>3133.2</v>
      </c>
      <c r="H21" s="43">
        <f>0.05*'2026 Monthly Base Pay'!H21*12</f>
        <v>3133.2</v>
      </c>
      <c r="I21" s="43">
        <f>0.05*'2026 Monthly Base Pay'!I21*12</f>
        <v>3133.2</v>
      </c>
      <c r="J21" s="43">
        <f>0.05*'2026 Monthly Base Pay'!J21*12</f>
        <v>3133.2</v>
      </c>
      <c r="K21" s="43">
        <f>0.05*'2026 Monthly Base Pay'!K21*12</f>
        <v>3133.2</v>
      </c>
      <c r="L21" s="43">
        <f>0.05*'2026 Monthly Base Pay'!L21*12</f>
        <v>3133.2</v>
      </c>
      <c r="M21" s="43">
        <f>0.05*'2026 Monthly Base Pay'!M21*12</f>
        <v>3133.2</v>
      </c>
      <c r="N21" s="43">
        <f>0.05*'2026 Monthly Base Pay'!N21*12</f>
        <v>3133.2</v>
      </c>
      <c r="O21" s="43">
        <f>0.05*'2026 Monthly Base Pay'!O21*12</f>
        <v>3133.2</v>
      </c>
      <c r="P21" s="43">
        <f>0.05*'2026 Monthly Base Pay'!P21*12</f>
        <v>3133.2</v>
      </c>
    </row>
    <row r="22">
      <c r="A22" s="38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</row>
    <row r="23">
      <c r="A23" s="35"/>
      <c r="B23" s="46" t="s">
        <v>46</v>
      </c>
      <c r="C23" s="46" t="s">
        <v>3</v>
      </c>
      <c r="D23" s="46" t="s">
        <v>4</v>
      </c>
      <c r="E23" s="46" t="s">
        <v>5</v>
      </c>
      <c r="F23" s="46" t="s">
        <v>6</v>
      </c>
      <c r="G23" s="46" t="s">
        <v>7</v>
      </c>
      <c r="H23" s="46" t="s">
        <v>8</v>
      </c>
      <c r="I23" s="46" t="s">
        <v>9</v>
      </c>
      <c r="J23" s="46" t="s">
        <v>10</v>
      </c>
      <c r="K23" s="46" t="s">
        <v>11</v>
      </c>
      <c r="L23" s="46" t="s">
        <v>12</v>
      </c>
      <c r="M23" s="46" t="s">
        <v>13</v>
      </c>
      <c r="N23" s="46" t="s">
        <v>14</v>
      </c>
      <c r="O23" s="46" t="s">
        <v>15</v>
      </c>
      <c r="P23" s="46" t="s">
        <v>16</v>
      </c>
    </row>
    <row r="24">
      <c r="A24" s="17" t="s">
        <v>34</v>
      </c>
      <c r="B24" s="36"/>
      <c r="C24" s="36"/>
      <c r="D24" s="36"/>
      <c r="E24" s="43">
        <f>0.05*'2026 Monthly Base Pay'!E24*12</f>
        <v>4429.8</v>
      </c>
      <c r="F24" s="43">
        <f>0.05*'2026 Monthly Base Pay'!F24*12</f>
        <v>4642.2</v>
      </c>
      <c r="G24" s="43">
        <f>0.05*'2026 Monthly Base Pay'!G24*12</f>
        <v>4875</v>
      </c>
      <c r="H24" s="43">
        <f>0.05*'2026 Monthly Base Pay'!H24*12</f>
        <v>5025.6</v>
      </c>
      <c r="I24" s="43">
        <f>0.05*'2026 Monthly Base Pay'!I24*12</f>
        <v>5272.8</v>
      </c>
      <c r="J24" s="43">
        <f>0.05*'2026 Monthly Base Pay'!J24*12</f>
        <v>5482.2</v>
      </c>
      <c r="K24" s="43">
        <f>0.05*'2026 Monthly Base Pay'!K24*12</f>
        <v>5602.2</v>
      </c>
      <c r="L24" s="43">
        <f>0.05*'2026 Monthly Base Pay'!L24*12</f>
        <v>5765.4</v>
      </c>
      <c r="M24" s="43">
        <f>0.05*'2026 Monthly Base Pay'!M24*12</f>
        <v>5765.4</v>
      </c>
      <c r="N24" s="43">
        <f>0.05*'2026 Monthly Base Pay'!N24*12</f>
        <v>5765.4</v>
      </c>
      <c r="O24" s="43">
        <f>0.05*'2026 Monthly Base Pay'!O24*12</f>
        <v>5765.4</v>
      </c>
      <c r="P24" s="43">
        <f>0.05*'2026 Monthly Base Pay'!P24*12</f>
        <v>5765.4</v>
      </c>
    </row>
    <row r="25">
      <c r="A25" s="17" t="s">
        <v>35</v>
      </c>
      <c r="B25" s="36"/>
      <c r="C25" s="36"/>
      <c r="D25" s="36"/>
      <c r="E25" s="43">
        <f>0.05*'2026 Monthly Base Pay'!E25*12</f>
        <v>3890.4</v>
      </c>
      <c r="F25" s="43">
        <f>0.05*'2026 Monthly Base Pay'!F25*12</f>
        <v>3970.8</v>
      </c>
      <c r="G25" s="43">
        <f>0.05*'2026 Monthly Base Pay'!G25*12</f>
        <v>4096.8</v>
      </c>
      <c r="H25" s="43">
        <f>0.05*'2026 Monthly Base Pay'!H25*12</f>
        <v>4310.4</v>
      </c>
      <c r="I25" s="43">
        <f>0.05*'2026 Monthly Base Pay'!I25*12</f>
        <v>4475.4</v>
      </c>
      <c r="J25" s="43">
        <f>0.05*'2026 Monthly Base Pay'!J25*12</f>
        <v>4598.4</v>
      </c>
      <c r="K25" s="43">
        <f>0.05*'2026 Monthly Base Pay'!K25*12</f>
        <v>4598.4</v>
      </c>
      <c r="L25" s="43">
        <f>0.05*'2026 Monthly Base Pay'!L25*12</f>
        <v>4598.4</v>
      </c>
      <c r="M25" s="43">
        <f>0.05*'2026 Monthly Base Pay'!M25*12</f>
        <v>4598.4</v>
      </c>
      <c r="N25" s="43">
        <f>0.05*'2026 Monthly Base Pay'!N25*12</f>
        <v>4598.4</v>
      </c>
      <c r="O25" s="43">
        <f>0.05*'2026 Monthly Base Pay'!O25*12</f>
        <v>4598.4</v>
      </c>
      <c r="P25" s="43">
        <f>0.05*'2026 Monthly Base Pay'!P25*12</f>
        <v>4598.4</v>
      </c>
    </row>
    <row r="26">
      <c r="A26" s="17" t="s">
        <v>36</v>
      </c>
      <c r="B26" s="36"/>
      <c r="C26" s="36"/>
      <c r="D26" s="36"/>
      <c r="E26" s="43">
        <f>0.05*'2026 Monthly Base Pay'!E26*12</f>
        <v>3133.2</v>
      </c>
      <c r="F26" s="43">
        <f>0.05*'2026 Monthly Base Pay'!F26*12</f>
        <v>3346.2</v>
      </c>
      <c r="G26" s="43">
        <f>0.05*'2026 Monthly Base Pay'!G26*12</f>
        <v>3469.8</v>
      </c>
      <c r="H26" s="43">
        <f>0.05*'2026 Monthly Base Pay'!H26*12</f>
        <v>3596.4</v>
      </c>
      <c r="I26" s="43">
        <f>0.05*'2026 Monthly Base Pay'!I26*12</f>
        <v>3720.6</v>
      </c>
      <c r="J26" s="43">
        <f>0.05*'2026 Monthly Base Pay'!J26*12</f>
        <v>3890.4</v>
      </c>
      <c r="K26" s="43">
        <f>0.05*'2026 Monthly Base Pay'!K26*12</f>
        <v>3890.4</v>
      </c>
      <c r="L26" s="43">
        <f>0.05*'2026 Monthly Base Pay'!L26*12</f>
        <v>3890.4</v>
      </c>
      <c r="M26" s="43">
        <f>0.05*'2026 Monthly Base Pay'!M26*12</f>
        <v>3890.4</v>
      </c>
      <c r="N26" s="43">
        <f>0.05*'2026 Monthly Base Pay'!N26*12</f>
        <v>3890.4</v>
      </c>
      <c r="O26" s="43">
        <f>0.05*'2026 Monthly Base Pay'!O26*12</f>
        <v>3890.4</v>
      </c>
      <c r="P26" s="43">
        <f>0.05*'2026 Monthly Base Pay'!P26*12</f>
        <v>3890.4</v>
      </c>
    </row>
    <row r="27">
      <c r="A27" s="12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</row>
    <row r="28">
      <c r="A28" s="17"/>
      <c r="B28" s="46" t="s">
        <v>46</v>
      </c>
      <c r="C28" s="46" t="s">
        <v>3</v>
      </c>
      <c r="D28" s="46" t="s">
        <v>4</v>
      </c>
      <c r="E28" s="46" t="s">
        <v>5</v>
      </c>
      <c r="F28" s="46" t="s">
        <v>6</v>
      </c>
      <c r="G28" s="46" t="s">
        <v>7</v>
      </c>
      <c r="H28" s="46" t="s">
        <v>8</v>
      </c>
      <c r="I28" s="46" t="s">
        <v>9</v>
      </c>
      <c r="J28" s="46" t="s">
        <v>10</v>
      </c>
      <c r="K28" s="46" t="s">
        <v>11</v>
      </c>
      <c r="L28" s="46" t="s">
        <v>12</v>
      </c>
      <c r="M28" s="46" t="s">
        <v>13</v>
      </c>
      <c r="N28" s="46" t="s">
        <v>14</v>
      </c>
      <c r="O28" s="46" t="s">
        <v>15</v>
      </c>
      <c r="P28" s="46" t="s">
        <v>16</v>
      </c>
    </row>
    <row r="29">
      <c r="A29" s="17" t="s">
        <v>37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>
        <f>0.05*'2026 Monthly Base Pay'!M29*12</f>
        <v>6102</v>
      </c>
      <c r="N29" s="43">
        <f>0.05*'2026 Monthly Base Pay'!N29*12</f>
        <v>6411.6</v>
      </c>
      <c r="O29" s="43">
        <f>0.05*'2026 Monthly Base Pay'!O29*12</f>
        <v>6642</v>
      </c>
      <c r="P29" s="43">
        <f>0.05*'2026 Monthly Base Pay'!P29*12</f>
        <v>6897</v>
      </c>
    </row>
    <row r="30">
      <c r="A30" s="17" t="s">
        <v>38</v>
      </c>
      <c r="B30" s="43">
        <f>0.01*'2026 Monthly Base Pay'!B30*12</f>
        <v>686.4</v>
      </c>
      <c r="C30" s="43">
        <f>0.05*'2026 Monthly Base Pay'!C30*12</f>
        <v>3691.2</v>
      </c>
      <c r="D30" s="43">
        <f>0.05*'2026 Monthly Base Pay'!D30*12</f>
        <v>3797.4</v>
      </c>
      <c r="E30" s="43">
        <f>0.05*'2026 Monthly Base Pay'!E30*12</f>
        <v>3901.8</v>
      </c>
      <c r="F30" s="43">
        <f>0.05*'2026 Monthly Base Pay'!F30*12</f>
        <v>4081.2</v>
      </c>
      <c r="G30" s="43">
        <f>0.05*'2026 Monthly Base Pay'!G30*12</f>
        <v>4258.8</v>
      </c>
      <c r="H30" s="43">
        <f>0.05*'2026 Monthly Base Pay'!H30*12</f>
        <v>4438.8</v>
      </c>
      <c r="I30" s="43">
        <f>0.05*'2026 Monthly Base Pay'!I30*12</f>
        <v>4708.8</v>
      </c>
      <c r="J30" s="43">
        <f>0.05*'2026 Monthly Base Pay'!J30*12</f>
        <v>4946.4</v>
      </c>
      <c r="K30" s="43">
        <f>0.05*'2026 Monthly Base Pay'!K30*12</f>
        <v>5172</v>
      </c>
      <c r="L30" s="43">
        <f>0.05*'2026 Monthly Base Pay'!L30*12</f>
        <v>5356.8</v>
      </c>
      <c r="M30" s="43">
        <f>0.05*'2026 Monthly Base Pay'!M30*12</f>
        <v>5536.8</v>
      </c>
      <c r="N30" s="43">
        <f>0.05*'2026 Monthly Base Pay'!N30*12</f>
        <v>5801.4</v>
      </c>
      <c r="O30" s="43">
        <f>0.05*'2026 Monthly Base Pay'!O30*12</f>
        <v>6019.2</v>
      </c>
      <c r="P30" s="43">
        <f>0.05*'2026 Monthly Base Pay'!P30*12</f>
        <v>6267</v>
      </c>
    </row>
    <row r="31">
      <c r="A31" s="17" t="s">
        <v>39</v>
      </c>
      <c r="B31" s="43">
        <f>0.01*'2026 Monthly Base Pay'!B31*12</f>
        <v>626.76</v>
      </c>
      <c r="C31" s="43">
        <f>0.05*'2026 Monthly Base Pay'!C31*12</f>
        <v>3264.6</v>
      </c>
      <c r="D31" s="43">
        <f>0.05*'2026 Monthly Base Pay'!D31*12</f>
        <v>3398.4</v>
      </c>
      <c r="E31" s="43">
        <f>0.05*'2026 Monthly Base Pay'!E31*12</f>
        <v>3442.8</v>
      </c>
      <c r="F31" s="43">
        <f>0.05*'2026 Monthly Base Pay'!F31*12</f>
        <v>3582.6</v>
      </c>
      <c r="G31" s="43">
        <f>0.05*'2026 Monthly Base Pay'!G31*12</f>
        <v>3858.6</v>
      </c>
      <c r="H31" s="43">
        <f>0.05*'2026 Monthly Base Pay'!H31*12</f>
        <v>4146</v>
      </c>
      <c r="I31" s="43">
        <f>0.05*'2026 Monthly Base Pay'!I31*12</f>
        <v>4281.6</v>
      </c>
      <c r="J31" s="43">
        <f>0.05*'2026 Monthly Base Pay'!J31*12</f>
        <v>4438.8</v>
      </c>
      <c r="K31" s="43">
        <f>0.05*'2026 Monthly Base Pay'!K31*12</f>
        <v>4599.6</v>
      </c>
      <c r="L31" s="43">
        <f>0.05*'2026 Monthly Base Pay'!L31*12</f>
        <v>4890</v>
      </c>
      <c r="M31" s="43">
        <f>0.05*'2026 Monthly Base Pay'!M31*12</f>
        <v>5086.2</v>
      </c>
      <c r="N31" s="43">
        <f>0.05*'2026 Monthly Base Pay'!N31*12</f>
        <v>5203.2</v>
      </c>
      <c r="O31" s="43">
        <f>0.05*'2026 Monthly Base Pay'!O31*12</f>
        <v>5327.4</v>
      </c>
      <c r="P31" s="43">
        <f>0.05*'2026 Monthly Base Pay'!P31*12</f>
        <v>5497.2</v>
      </c>
    </row>
    <row r="32">
      <c r="A32" s="17" t="s">
        <v>40</v>
      </c>
      <c r="B32" s="43">
        <f>0.01*'2026 Monthly Base Pay'!B32*12</f>
        <v>554.64</v>
      </c>
      <c r="C32" s="43">
        <f>0.05*'2026 Monthly Base Pay'!C32*12</f>
        <v>3035.4</v>
      </c>
      <c r="D32" s="43">
        <f>0.05*'2026 Monthly Base Pay'!D32*12</f>
        <v>3116.4</v>
      </c>
      <c r="E32" s="43">
        <f>0.05*'2026 Monthly Base Pay'!E32*12</f>
        <v>3171.6</v>
      </c>
      <c r="F32" s="43">
        <f>0.05*'2026 Monthly Base Pay'!F32*12</f>
        <v>3351.6</v>
      </c>
      <c r="G32" s="43">
        <f>0.05*'2026 Monthly Base Pay'!G32*12</f>
        <v>3631.2</v>
      </c>
      <c r="H32" s="43">
        <f>0.05*'2026 Monthly Base Pay'!H32*12</f>
        <v>3769.2</v>
      </c>
      <c r="I32" s="43">
        <f>0.05*'2026 Monthly Base Pay'!I32*12</f>
        <v>3905.4</v>
      </c>
      <c r="J32" s="43">
        <f>0.05*'2026 Monthly Base Pay'!J32*12</f>
        <v>4072.2</v>
      </c>
      <c r="K32" s="43">
        <f>0.05*'2026 Monthly Base Pay'!K32*12</f>
        <v>4203</v>
      </c>
      <c r="L32" s="43">
        <f>0.05*'2026 Monthly Base Pay'!L32*12</f>
        <v>4320.6</v>
      </c>
      <c r="M32" s="43">
        <f>0.05*'2026 Monthly Base Pay'!M32*12</f>
        <v>4462.2</v>
      </c>
      <c r="N32" s="43">
        <f>0.05*'2026 Monthly Base Pay'!N32*12</f>
        <v>4555.2</v>
      </c>
      <c r="O32" s="43">
        <f>0.05*'2026 Monthly Base Pay'!O32*12</f>
        <v>4628.4</v>
      </c>
      <c r="P32" s="43">
        <f>0.05*'2026 Monthly Base Pay'!P32*12</f>
        <v>4628.4</v>
      </c>
    </row>
    <row r="33">
      <c r="A33" s="17" t="s">
        <v>41</v>
      </c>
      <c r="B33" s="43">
        <f>0.01*'2026 Monthly Base Pay'!B33*12</f>
        <v>486.84</v>
      </c>
      <c r="C33" s="43">
        <f>0.05*'2026 Monthly Base Pay'!C33*12</f>
        <v>2696.4</v>
      </c>
      <c r="D33" s="43">
        <f>0.05*'2026 Monthly Base Pay'!D33*12</f>
        <v>2766.6</v>
      </c>
      <c r="E33" s="43">
        <f>0.05*'2026 Monthly Base Pay'!E33*12</f>
        <v>2915.4</v>
      </c>
      <c r="F33" s="43">
        <f>0.05*'2026 Monthly Base Pay'!F33*12</f>
        <v>3091.2</v>
      </c>
      <c r="G33" s="43">
        <f>0.05*'2026 Monthly Base Pay'!G33*12</f>
        <v>3351</v>
      </c>
      <c r="H33" s="43">
        <f>0.05*'2026 Monthly Base Pay'!H33*12</f>
        <v>3471.6</v>
      </c>
      <c r="I33" s="43">
        <f>0.05*'2026 Monthly Base Pay'!I33*12</f>
        <v>3641.4</v>
      </c>
      <c r="J33" s="43">
        <f>0.05*'2026 Monthly Base Pay'!J33*12</f>
        <v>3807.6</v>
      </c>
      <c r="K33" s="43">
        <f>0.05*'2026 Monthly Base Pay'!K33*12</f>
        <v>3939</v>
      </c>
      <c r="L33" s="43">
        <f>0.05*'2026 Monthly Base Pay'!L33*12</f>
        <v>4059.6</v>
      </c>
      <c r="M33" s="43">
        <f>0.05*'2026 Monthly Base Pay'!M33*12</f>
        <v>4206</v>
      </c>
      <c r="N33" s="43">
        <f>0.05*'2026 Monthly Base Pay'!N33*12</f>
        <v>4206</v>
      </c>
      <c r="O33" s="43">
        <f>0.05*'2026 Monthly Base Pay'!O33*12</f>
        <v>4206</v>
      </c>
      <c r="P33" s="43">
        <f>0.05*'2026 Monthly Base Pay'!P33*12</f>
        <v>4206</v>
      </c>
    </row>
    <row r="34">
      <c r="A34" s="35"/>
      <c r="B34" s="42" t="s">
        <v>47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</sheetData>
  <mergeCells count="1">
    <mergeCell ref="A1:P1"/>
  </mergeCells>
  <printOptions gridLines="1" horizontalCentered="1"/>
  <pageMargins bottom="0.75" footer="0.0" header="0.0" left="0.25" right="0.25" top="0.75"/>
  <pageSetup cellComments="atEnd" orientation="landscape" pageOrder="overThenDown"/>
  <headerFooter>
    <oddHeader>&amp;CMilitaryMoneyManual.com</oddHeader>
    <oddFooter>&amp;CMilitaryMoneyManual.com</oddFooter>
  </headerFooter>
  <drawing r:id="rId1"/>
  <tableParts count="4">
    <tablePart r:id="rId6"/>
    <tablePart r:id="rId7"/>
    <tablePart r:id="rId8"/>
    <tablePart r:id="rId9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A2" s="47" t="s">
        <v>49</v>
      </c>
      <c r="B2" s="48" t="s">
        <v>50</v>
      </c>
      <c r="C2" s="49"/>
      <c r="D2" s="49"/>
      <c r="E2" s="49"/>
      <c r="F2" s="50"/>
      <c r="M2" s="47" t="s">
        <v>49</v>
      </c>
      <c r="N2" s="48" t="s">
        <v>50</v>
      </c>
      <c r="O2" s="49"/>
      <c r="P2" s="49"/>
      <c r="Q2" s="49"/>
      <c r="R2" s="50"/>
    </row>
    <row r="3">
      <c r="A3" s="51"/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M3" s="51"/>
      <c r="N3" s="9" t="s">
        <v>12</v>
      </c>
      <c r="O3" s="9" t="s">
        <v>13</v>
      </c>
      <c r="P3" s="9" t="s">
        <v>14</v>
      </c>
      <c r="Q3" s="9" t="s">
        <v>15</v>
      </c>
      <c r="R3" s="9" t="s">
        <v>16</v>
      </c>
    </row>
    <row r="4">
      <c r="A4" s="52" t="s">
        <v>19</v>
      </c>
      <c r="B4" s="53">
        <v>3625.0</v>
      </c>
      <c r="C4" s="53">
        <v>3956.0</v>
      </c>
      <c r="D4" s="53">
        <v>4108.0</v>
      </c>
      <c r="E4" s="53">
        <v>4308.0</v>
      </c>
      <c r="F4" s="53">
        <v>4465.0</v>
      </c>
      <c r="G4" s="52" t="s">
        <v>17</v>
      </c>
      <c r="H4" s="54"/>
      <c r="I4" s="53">
        <v>6370.0</v>
      </c>
      <c r="J4" s="53">
        <v>6515.0</v>
      </c>
      <c r="K4" s="53">
        <v>6697.0</v>
      </c>
      <c r="L4" s="53">
        <v>6910.0</v>
      </c>
      <c r="M4" s="52" t="s">
        <v>17</v>
      </c>
      <c r="N4" s="53">
        <v>7127.0</v>
      </c>
      <c r="O4" s="53">
        <v>7472.0</v>
      </c>
      <c r="P4" s="53">
        <v>7765.0</v>
      </c>
      <c r="Q4" s="53">
        <v>8073.0</v>
      </c>
      <c r="R4" s="53">
        <v>8544.0</v>
      </c>
    </row>
    <row r="5">
      <c r="A5" s="52" t="s">
        <v>20</v>
      </c>
      <c r="B5" s="53">
        <v>3135.0</v>
      </c>
      <c r="C5" s="53">
        <v>3450.0</v>
      </c>
      <c r="D5" s="53">
        <v>3603.0</v>
      </c>
      <c r="E5" s="53">
        <v>3751.0</v>
      </c>
      <c r="F5" s="53">
        <v>3905.0</v>
      </c>
      <c r="G5" s="52" t="s">
        <v>18</v>
      </c>
      <c r="H5" s="53">
        <v>5215.0</v>
      </c>
      <c r="I5" s="53">
        <v>5445.0</v>
      </c>
      <c r="J5" s="53">
        <v>5588.0</v>
      </c>
      <c r="K5" s="53">
        <v>5759.0</v>
      </c>
      <c r="L5" s="53">
        <v>5945.0</v>
      </c>
      <c r="M5" s="52" t="s">
        <v>18</v>
      </c>
      <c r="N5" s="53">
        <v>6279.0</v>
      </c>
      <c r="O5" s="53">
        <v>6449.0</v>
      </c>
      <c r="P5" s="53">
        <v>6737.0</v>
      </c>
      <c r="Q5" s="53">
        <v>6897.0</v>
      </c>
      <c r="R5" s="53">
        <v>7291.0</v>
      </c>
    </row>
    <row r="6">
      <c r="A6" s="52" t="s">
        <v>21</v>
      </c>
      <c r="B6" s="53">
        <v>2872.0</v>
      </c>
      <c r="C6" s="53">
        <v>3066.0</v>
      </c>
      <c r="D6" s="53">
        <v>3214.0</v>
      </c>
      <c r="E6" s="53">
        <v>3366.0</v>
      </c>
      <c r="F6" s="53">
        <v>3602.0</v>
      </c>
      <c r="G6" s="52" t="s">
        <v>19</v>
      </c>
      <c r="H6" s="53">
        <v>4734.0</v>
      </c>
      <c r="I6" s="53">
        <v>4886.0</v>
      </c>
      <c r="J6" s="53">
        <v>5155.0</v>
      </c>
      <c r="K6" s="53">
        <v>5380.0</v>
      </c>
      <c r="L6" s="53">
        <v>5532.0</v>
      </c>
      <c r="M6" s="52" t="s">
        <v>19</v>
      </c>
      <c r="N6" s="53">
        <v>5695.0</v>
      </c>
      <c r="O6" s="53">
        <v>5758.0</v>
      </c>
      <c r="P6" s="53">
        <v>5970.0</v>
      </c>
      <c r="Q6" s="53">
        <v>6083.0</v>
      </c>
      <c r="R6" s="53">
        <v>6515.0</v>
      </c>
    </row>
    <row r="7">
      <c r="A7" s="52" t="s">
        <v>22</v>
      </c>
      <c r="B7" s="53">
        <v>2634.0</v>
      </c>
      <c r="C7" s="53">
        <v>2769.0</v>
      </c>
      <c r="D7" s="53">
        <v>2918.0</v>
      </c>
      <c r="E7" s="53">
        <v>3067.0</v>
      </c>
      <c r="F7" s="53">
        <v>3197.0</v>
      </c>
      <c r="G7" s="52" t="s">
        <v>20</v>
      </c>
      <c r="H7" s="53">
        <v>4252.0</v>
      </c>
      <c r="I7" s="53">
        <v>4388.0</v>
      </c>
      <c r="J7" s="53">
        <v>4650.0</v>
      </c>
      <c r="K7" s="53">
        <v>4730.0</v>
      </c>
      <c r="L7" s="53">
        <v>4788.0</v>
      </c>
      <c r="M7" s="52" t="s">
        <v>20</v>
      </c>
      <c r="N7" s="53">
        <v>4856.0</v>
      </c>
      <c r="O7" s="53">
        <v>4856.0</v>
      </c>
      <c r="P7" s="53">
        <v>4856.0</v>
      </c>
      <c r="Q7" s="53">
        <v>4856.0</v>
      </c>
      <c r="R7" s="53">
        <v>4856.0</v>
      </c>
    </row>
    <row r="8">
      <c r="A8" s="52" t="s">
        <v>23</v>
      </c>
      <c r="B8" s="53">
        <v>2378.0</v>
      </c>
      <c r="C8" s="53">
        <v>2527.0</v>
      </c>
      <c r="D8" s="53">
        <v>2680.0</v>
      </c>
      <c r="E8" s="53">
        <v>2680.0</v>
      </c>
      <c r="F8" s="53">
        <v>2680.0</v>
      </c>
      <c r="G8" s="52" t="s">
        <v>21</v>
      </c>
      <c r="H8" s="53">
        <v>3849.0</v>
      </c>
      <c r="I8" s="53">
        <v>4052.0</v>
      </c>
      <c r="J8" s="53">
        <v>4076.0</v>
      </c>
      <c r="K8" s="53">
        <v>4076.0</v>
      </c>
      <c r="L8" s="53">
        <v>4076.0</v>
      </c>
      <c r="M8" s="52" t="s">
        <v>21</v>
      </c>
      <c r="N8" s="53">
        <v>4076.0</v>
      </c>
      <c r="O8" s="53">
        <v>4076.0</v>
      </c>
      <c r="P8" s="53">
        <v>4076.0</v>
      </c>
      <c r="Q8" s="53">
        <v>4076.0</v>
      </c>
      <c r="R8" s="53">
        <v>4076.0</v>
      </c>
    </row>
    <row r="9">
      <c r="A9" s="52" t="s">
        <v>24</v>
      </c>
      <c r="B9" s="53">
        <v>2261.0</v>
      </c>
      <c r="C9" s="53">
        <v>2261.0</v>
      </c>
      <c r="D9" s="53">
        <v>2261.0</v>
      </c>
      <c r="E9" s="53">
        <v>2261.0</v>
      </c>
      <c r="F9" s="53">
        <v>2261.0</v>
      </c>
      <c r="G9" s="52" t="s">
        <v>22</v>
      </c>
      <c r="H9" s="53">
        <v>3197.0</v>
      </c>
      <c r="I9" s="53">
        <v>3197.0</v>
      </c>
      <c r="J9" s="53">
        <v>3197.0</v>
      </c>
      <c r="K9" s="53">
        <v>3197.0</v>
      </c>
      <c r="L9" s="53">
        <v>3197.0</v>
      </c>
      <c r="M9" s="52" t="s">
        <v>22</v>
      </c>
      <c r="N9" s="53">
        <v>3197.0</v>
      </c>
      <c r="O9" s="53">
        <v>3197.0</v>
      </c>
      <c r="P9" s="53">
        <v>3197.0</v>
      </c>
      <c r="Q9" s="53">
        <v>3197.0</v>
      </c>
      <c r="R9" s="53">
        <v>3197.0</v>
      </c>
    </row>
    <row r="10">
      <c r="A10" s="52" t="s">
        <v>25</v>
      </c>
      <c r="B10" s="53">
        <v>2017.0</v>
      </c>
      <c r="C10" s="53">
        <v>2017.0</v>
      </c>
      <c r="D10" s="53">
        <v>2017.0</v>
      </c>
      <c r="E10" s="53">
        <v>2017.0</v>
      </c>
      <c r="F10" s="53">
        <v>2017.0</v>
      </c>
      <c r="G10" s="52" t="s">
        <v>23</v>
      </c>
      <c r="H10" s="53">
        <v>2680.0</v>
      </c>
      <c r="I10" s="53">
        <v>2680.0</v>
      </c>
      <c r="J10" s="53">
        <v>2680.0</v>
      </c>
      <c r="K10" s="53">
        <v>2680.0</v>
      </c>
      <c r="L10" s="53">
        <v>2680.0</v>
      </c>
      <c r="M10" s="52" t="s">
        <v>23</v>
      </c>
      <c r="N10" s="53">
        <v>2680.0</v>
      </c>
      <c r="O10" s="53">
        <v>2680.0</v>
      </c>
      <c r="P10" s="53">
        <v>2680.0</v>
      </c>
      <c r="Q10" s="53">
        <v>2680.0</v>
      </c>
      <c r="R10" s="53">
        <v>2680.0</v>
      </c>
    </row>
    <row r="11">
      <c r="A11" s="9" t="s">
        <v>51</v>
      </c>
      <c r="B11" s="55">
        <v>1865.0</v>
      </c>
      <c r="C11" s="56"/>
      <c r="D11" s="56"/>
      <c r="E11" s="56"/>
      <c r="F11" s="57"/>
      <c r="G11" s="52" t="s">
        <v>24</v>
      </c>
      <c r="H11" s="53">
        <v>2261.0</v>
      </c>
      <c r="I11" s="53">
        <v>2261.0</v>
      </c>
      <c r="J11" s="53">
        <v>2261.0</v>
      </c>
      <c r="K11" s="53">
        <v>2261.0</v>
      </c>
      <c r="L11" s="53">
        <v>2261.0</v>
      </c>
      <c r="M11" s="52" t="s">
        <v>24</v>
      </c>
      <c r="N11" s="53">
        <v>2261.0</v>
      </c>
      <c r="O11" s="53">
        <v>2261.0</v>
      </c>
      <c r="P11" s="53">
        <v>2261.0</v>
      </c>
      <c r="Q11" s="53">
        <v>2261.0</v>
      </c>
      <c r="R11" s="53">
        <v>2261.0</v>
      </c>
    </row>
    <row r="12">
      <c r="A12" s="58"/>
      <c r="G12" s="52" t="s">
        <v>25</v>
      </c>
      <c r="H12" s="53">
        <v>2017.0</v>
      </c>
      <c r="I12" s="53">
        <v>2017.0</v>
      </c>
      <c r="J12" s="53">
        <v>2017.0</v>
      </c>
      <c r="K12" s="53">
        <v>2017.0</v>
      </c>
      <c r="L12" s="53">
        <v>2017.0</v>
      </c>
      <c r="M12" s="52" t="s">
        <v>25</v>
      </c>
      <c r="N12" s="53">
        <v>2017.0</v>
      </c>
      <c r="O12" s="53">
        <v>2017.0</v>
      </c>
      <c r="P12" s="53">
        <v>2017.0</v>
      </c>
      <c r="Q12" s="53">
        <v>2017.0</v>
      </c>
      <c r="R12" s="53">
        <v>2017.0</v>
      </c>
    </row>
    <row r="13">
      <c r="A13" s="47" t="s">
        <v>49</v>
      </c>
      <c r="B13" s="48" t="s">
        <v>50</v>
      </c>
      <c r="C13" s="49"/>
      <c r="D13" s="49"/>
      <c r="E13" s="49"/>
      <c r="F13" s="50"/>
      <c r="G13" s="47" t="s">
        <v>49</v>
      </c>
      <c r="H13" s="48" t="s">
        <v>50</v>
      </c>
      <c r="I13" s="49"/>
      <c r="J13" s="49"/>
      <c r="K13" s="49"/>
      <c r="L13" s="50"/>
      <c r="M13" s="47" t="s">
        <v>49</v>
      </c>
      <c r="N13" s="48" t="s">
        <v>50</v>
      </c>
      <c r="O13" s="49"/>
      <c r="P13" s="49"/>
      <c r="Q13" s="49"/>
      <c r="R13" s="50"/>
    </row>
    <row r="14">
      <c r="A14" s="51"/>
      <c r="B14" s="9" t="s">
        <v>43</v>
      </c>
      <c r="C14" s="9" t="s">
        <v>3</v>
      </c>
      <c r="D14" s="9" t="s">
        <v>4</v>
      </c>
      <c r="E14" s="9" t="s">
        <v>5</v>
      </c>
      <c r="F14" s="9" t="s">
        <v>6</v>
      </c>
      <c r="G14" s="51"/>
      <c r="H14" s="9" t="s">
        <v>7</v>
      </c>
      <c r="I14" s="9" t="s">
        <v>8</v>
      </c>
      <c r="J14" s="9" t="s">
        <v>9</v>
      </c>
      <c r="K14" s="9" t="s">
        <v>10</v>
      </c>
      <c r="L14" s="9" t="s">
        <v>11</v>
      </c>
      <c r="M14" s="51"/>
      <c r="N14" s="9" t="s">
        <v>12</v>
      </c>
      <c r="O14" s="9" t="s">
        <v>13</v>
      </c>
      <c r="P14" s="9" t="s">
        <v>14</v>
      </c>
      <c r="Q14" s="9" t="s">
        <v>15</v>
      </c>
      <c r="R14" s="9" t="s">
        <v>16</v>
      </c>
    </row>
    <row r="15">
      <c r="A15" s="52" t="s">
        <v>26</v>
      </c>
      <c r="B15" s="53">
        <v>12804.0</v>
      </c>
      <c r="C15" s="53">
        <v>13223.0</v>
      </c>
      <c r="D15" s="53">
        <v>13502.0</v>
      </c>
      <c r="E15" s="53">
        <v>13579.0</v>
      </c>
      <c r="F15" s="53">
        <v>13927.0</v>
      </c>
      <c r="G15" s="52" t="s">
        <v>26</v>
      </c>
      <c r="H15" s="53">
        <v>14507.0</v>
      </c>
      <c r="I15" s="53">
        <v>14642.0</v>
      </c>
      <c r="J15" s="53">
        <v>15193.0</v>
      </c>
      <c r="K15" s="53">
        <v>15351.0</v>
      </c>
      <c r="L15" s="53">
        <v>15826.0</v>
      </c>
      <c r="M15" s="52" t="s">
        <v>52</v>
      </c>
      <c r="N15" s="54"/>
      <c r="O15" s="53">
        <v>18653.0</v>
      </c>
      <c r="P15" s="53">
        <v>18653.0</v>
      </c>
      <c r="Q15" s="53">
        <v>18653.0</v>
      </c>
      <c r="R15" s="53">
        <v>18653.0</v>
      </c>
    </row>
    <row r="16">
      <c r="A16" s="52" t="s">
        <v>27</v>
      </c>
      <c r="B16" s="53">
        <v>10639.0</v>
      </c>
      <c r="C16" s="53">
        <v>11133.0</v>
      </c>
      <c r="D16" s="53">
        <v>11362.0</v>
      </c>
      <c r="E16" s="53">
        <v>11544.0</v>
      </c>
      <c r="F16" s="53">
        <v>11873.0</v>
      </c>
      <c r="G16" s="52" t="s">
        <v>27</v>
      </c>
      <c r="H16" s="53">
        <v>12198.0</v>
      </c>
      <c r="I16" s="53">
        <v>12574.0</v>
      </c>
      <c r="J16" s="53">
        <v>12949.0</v>
      </c>
      <c r="K16" s="53">
        <v>13325.0</v>
      </c>
      <c r="L16" s="53">
        <v>14507.0</v>
      </c>
      <c r="M16" s="52" t="s">
        <v>53</v>
      </c>
      <c r="N16" s="54"/>
      <c r="O16" s="53">
        <v>17552.0</v>
      </c>
      <c r="P16" s="53">
        <v>17805.0</v>
      </c>
      <c r="Q16" s="53">
        <v>18170.0</v>
      </c>
      <c r="R16" s="53">
        <v>18653.0</v>
      </c>
    </row>
    <row r="17">
      <c r="A17" s="52" t="s">
        <v>28</v>
      </c>
      <c r="B17" s="53">
        <v>8068.0</v>
      </c>
      <c r="C17" s="53">
        <v>8864.0</v>
      </c>
      <c r="D17" s="53">
        <v>9445.0</v>
      </c>
      <c r="E17" s="53">
        <v>9445.0</v>
      </c>
      <c r="F17" s="53">
        <v>9481.0</v>
      </c>
      <c r="G17" s="52" t="s">
        <v>28</v>
      </c>
      <c r="H17" s="53">
        <v>9888.0</v>
      </c>
      <c r="I17" s="53">
        <v>9941.0</v>
      </c>
      <c r="J17" s="53">
        <v>9941.0</v>
      </c>
      <c r="K17" s="53">
        <v>10506.0</v>
      </c>
      <c r="L17" s="53">
        <v>11505.0</v>
      </c>
      <c r="M17" s="52" t="s">
        <v>54</v>
      </c>
      <c r="N17" s="53">
        <v>16513.0</v>
      </c>
      <c r="O17" s="53">
        <v>17146.0</v>
      </c>
      <c r="P17" s="53">
        <v>17569.0</v>
      </c>
      <c r="Q17" s="53">
        <v>17569.0</v>
      </c>
      <c r="R17" s="53">
        <v>17569.0</v>
      </c>
    </row>
    <row r="18">
      <c r="A18" s="52" t="s">
        <v>29</v>
      </c>
      <c r="B18" s="53">
        <v>6726.0</v>
      </c>
      <c r="C18" s="53">
        <v>7577.0</v>
      </c>
      <c r="D18" s="53">
        <v>8101.0</v>
      </c>
      <c r="E18" s="53">
        <v>8200.0</v>
      </c>
      <c r="F18" s="53">
        <v>8527.0</v>
      </c>
      <c r="G18" s="52" t="s">
        <v>29</v>
      </c>
      <c r="H18" s="53">
        <v>8723.0</v>
      </c>
      <c r="I18" s="53">
        <v>9153.0</v>
      </c>
      <c r="J18" s="53">
        <v>9470.0</v>
      </c>
      <c r="K18" s="53">
        <v>9878.0</v>
      </c>
      <c r="L18" s="53">
        <v>10502.0</v>
      </c>
      <c r="M18" s="52" t="s">
        <v>55</v>
      </c>
      <c r="N18" s="53">
        <v>15504.0</v>
      </c>
      <c r="O18" s="53">
        <v>15504.0</v>
      </c>
      <c r="P18" s="53">
        <v>15504.0</v>
      </c>
      <c r="Q18" s="53">
        <v>15504.0</v>
      </c>
      <c r="R18" s="53">
        <v>15584.0</v>
      </c>
    </row>
    <row r="19">
      <c r="A19" s="52" t="s">
        <v>30</v>
      </c>
      <c r="B19" s="53">
        <v>5803.0</v>
      </c>
      <c r="C19" s="53">
        <v>6717.0</v>
      </c>
      <c r="D19" s="53">
        <v>7166.0</v>
      </c>
      <c r="E19" s="53">
        <v>7265.0</v>
      </c>
      <c r="F19" s="53">
        <v>7682.0</v>
      </c>
      <c r="G19" s="52" t="s">
        <v>30</v>
      </c>
      <c r="H19" s="53">
        <v>8128.0</v>
      </c>
      <c r="I19" s="53">
        <v>8684.0</v>
      </c>
      <c r="J19" s="53">
        <v>9116.0</v>
      </c>
      <c r="K19" s="53">
        <v>9417.0</v>
      </c>
      <c r="L19" s="53">
        <v>9589.0</v>
      </c>
      <c r="M19" s="52" t="s">
        <v>56</v>
      </c>
      <c r="N19" s="53">
        <v>12091.0</v>
      </c>
      <c r="O19" s="53">
        <v>12677.0</v>
      </c>
      <c r="P19" s="53">
        <v>13011.0</v>
      </c>
      <c r="Q19" s="53">
        <v>13349.0</v>
      </c>
      <c r="R19" s="53">
        <v>14003.0</v>
      </c>
    </row>
    <row r="20">
      <c r="A20" s="52" t="s">
        <v>31</v>
      </c>
      <c r="B20" s="53">
        <v>5102.0</v>
      </c>
      <c r="C20" s="53">
        <v>5783.0</v>
      </c>
      <c r="D20" s="53">
        <v>6242.0</v>
      </c>
      <c r="E20" s="53">
        <v>6806.0</v>
      </c>
      <c r="F20" s="53">
        <v>7133.0</v>
      </c>
      <c r="G20" s="52" t="s">
        <v>31</v>
      </c>
      <c r="H20" s="53">
        <v>7490.0</v>
      </c>
      <c r="I20" s="53">
        <v>7722.0</v>
      </c>
      <c r="J20" s="53">
        <v>8102.0</v>
      </c>
      <c r="K20" s="53">
        <v>8301.0</v>
      </c>
      <c r="L20" s="53">
        <v>8301.0</v>
      </c>
      <c r="M20" s="52" t="s">
        <v>29</v>
      </c>
      <c r="N20" s="53">
        <v>10799.0</v>
      </c>
      <c r="O20" s="53">
        <v>11093.0</v>
      </c>
      <c r="P20" s="53">
        <v>11427.0</v>
      </c>
      <c r="Q20" s="53">
        <v>11427.0</v>
      </c>
      <c r="R20" s="53">
        <v>11427.0</v>
      </c>
    </row>
    <row r="21">
      <c r="A21" s="52" t="s">
        <v>32</v>
      </c>
      <c r="B21" s="53">
        <v>4409.0</v>
      </c>
      <c r="C21" s="53">
        <v>5021.0</v>
      </c>
      <c r="D21" s="53">
        <v>5782.0</v>
      </c>
      <c r="E21" s="53">
        <v>5978.0</v>
      </c>
      <c r="F21" s="53">
        <v>6101.0</v>
      </c>
      <c r="G21" s="52" t="s">
        <v>32</v>
      </c>
      <c r="H21" s="53">
        <v>6101.0</v>
      </c>
      <c r="I21" s="53">
        <v>6101.0</v>
      </c>
      <c r="J21" s="53">
        <v>6101.0</v>
      </c>
      <c r="K21" s="53">
        <v>6101.0</v>
      </c>
      <c r="L21" s="53">
        <v>6101.0</v>
      </c>
      <c r="M21" s="52" t="s">
        <v>30</v>
      </c>
      <c r="N21" s="53">
        <v>9689.0</v>
      </c>
      <c r="O21" s="53">
        <v>9689.0</v>
      </c>
      <c r="P21" s="53">
        <v>9689.0</v>
      </c>
      <c r="Q21" s="53">
        <v>9689.0</v>
      </c>
      <c r="R21" s="53">
        <v>9689.0</v>
      </c>
    </row>
    <row r="22">
      <c r="A22" s="52" t="s">
        <v>33</v>
      </c>
      <c r="B22" s="53">
        <v>3826.0</v>
      </c>
      <c r="C22" s="53">
        <v>3983.0</v>
      </c>
      <c r="D22" s="53">
        <v>4815.0</v>
      </c>
      <c r="E22" s="53">
        <v>4815.0</v>
      </c>
      <c r="F22" s="53">
        <v>4815.0</v>
      </c>
      <c r="G22" s="52" t="s">
        <v>33</v>
      </c>
      <c r="H22" s="53">
        <v>4815.0</v>
      </c>
      <c r="I22" s="53">
        <v>4815.0</v>
      </c>
      <c r="J22" s="53">
        <v>4815.0</v>
      </c>
      <c r="K22" s="53">
        <v>4815.0</v>
      </c>
      <c r="L22" s="53">
        <v>4815.0</v>
      </c>
      <c r="M22" s="52" t="s">
        <v>31</v>
      </c>
      <c r="N22" s="53">
        <v>8301.0</v>
      </c>
      <c r="O22" s="53">
        <v>8301.0</v>
      </c>
      <c r="P22" s="53">
        <v>8301.0</v>
      </c>
      <c r="Q22" s="53">
        <v>8301.0</v>
      </c>
      <c r="R22" s="53">
        <v>8301.0</v>
      </c>
    </row>
    <row r="23">
      <c r="M23" s="52" t="s">
        <v>32</v>
      </c>
      <c r="N23" s="53">
        <v>6101.0</v>
      </c>
      <c r="O23" s="53">
        <v>6101.0</v>
      </c>
      <c r="P23" s="53">
        <v>6101.0</v>
      </c>
      <c r="Q23" s="53">
        <v>6101.0</v>
      </c>
      <c r="R23" s="53">
        <v>6101.0</v>
      </c>
    </row>
    <row r="24">
      <c r="M24" s="52" t="s">
        <v>33</v>
      </c>
      <c r="N24" s="53">
        <v>4815.0</v>
      </c>
      <c r="O24" s="53">
        <v>4815.0</v>
      </c>
      <c r="P24" s="53">
        <v>4815.0</v>
      </c>
      <c r="Q24" s="53">
        <v>4815.0</v>
      </c>
      <c r="R24" s="53">
        <v>4815.0</v>
      </c>
    </row>
    <row r="25">
      <c r="A25" s="48" t="s">
        <v>57</v>
      </c>
      <c r="B25" s="49"/>
      <c r="C25" s="49"/>
      <c r="D25" s="49"/>
      <c r="E25" s="49"/>
      <c r="F25" s="50"/>
      <c r="G25" s="48" t="s">
        <v>57</v>
      </c>
      <c r="H25" s="49"/>
      <c r="I25" s="49"/>
      <c r="J25" s="49"/>
      <c r="K25" s="49"/>
      <c r="L25" s="50"/>
    </row>
    <row r="26">
      <c r="A26" s="52" t="s">
        <v>34</v>
      </c>
      <c r="B26" s="53">
        <v>8859.0</v>
      </c>
      <c r="C26" s="53">
        <v>8859.0</v>
      </c>
      <c r="D26" s="53">
        <v>8859.0</v>
      </c>
      <c r="E26" s="53">
        <v>8859.0</v>
      </c>
      <c r="F26" s="53">
        <v>8859.0</v>
      </c>
      <c r="G26" s="52" t="s">
        <v>34</v>
      </c>
      <c r="H26" s="53">
        <v>7490.0</v>
      </c>
      <c r="I26" s="53">
        <v>7722.0</v>
      </c>
      <c r="J26" s="53">
        <v>8102.0</v>
      </c>
      <c r="K26" s="53">
        <v>8423.0</v>
      </c>
      <c r="L26" s="53">
        <v>8608.0</v>
      </c>
      <c r="M26" s="52" t="s">
        <v>34</v>
      </c>
      <c r="N26" s="53">
        <v>8859.0</v>
      </c>
      <c r="O26" s="53">
        <v>8859.0</v>
      </c>
      <c r="P26" s="53">
        <v>8859.0</v>
      </c>
      <c r="Q26" s="53">
        <v>8859.0</v>
      </c>
      <c r="R26" s="53">
        <v>8859.0</v>
      </c>
    </row>
    <row r="27">
      <c r="A27" s="52" t="s">
        <v>35</v>
      </c>
      <c r="B27" s="53">
        <v>7065.0</v>
      </c>
      <c r="C27" s="53">
        <v>7065.0</v>
      </c>
      <c r="D27" s="53">
        <v>7065.0</v>
      </c>
      <c r="E27" s="53">
        <v>7065.0</v>
      </c>
      <c r="F27" s="53">
        <v>7065.0</v>
      </c>
      <c r="G27" s="52" t="s">
        <v>35</v>
      </c>
      <c r="H27" s="53">
        <v>6295.0</v>
      </c>
      <c r="I27" s="53">
        <v>6623.0</v>
      </c>
      <c r="J27" s="53">
        <v>6877.0</v>
      </c>
      <c r="K27" s="53">
        <v>7065.0</v>
      </c>
      <c r="L27" s="53">
        <v>7065.0</v>
      </c>
      <c r="M27" s="52" t="s">
        <v>35</v>
      </c>
      <c r="N27" s="53">
        <v>7065.0</v>
      </c>
      <c r="O27" s="53">
        <v>7065.0</v>
      </c>
      <c r="P27" s="53">
        <v>7065.0</v>
      </c>
      <c r="Q27" s="53">
        <v>7065.0</v>
      </c>
      <c r="R27" s="53">
        <v>7065.0</v>
      </c>
    </row>
    <row r="28">
      <c r="A28" s="52" t="s">
        <v>36</v>
      </c>
      <c r="B28" s="53">
        <v>5978.0</v>
      </c>
      <c r="C28" s="53">
        <v>5978.0</v>
      </c>
      <c r="D28" s="53">
        <v>5978.0</v>
      </c>
      <c r="E28" s="53">
        <v>5978.0</v>
      </c>
      <c r="F28" s="53">
        <v>5978.0</v>
      </c>
      <c r="G28" s="52" t="s">
        <v>36</v>
      </c>
      <c r="H28" s="53">
        <v>5331.0</v>
      </c>
      <c r="I28" s="53">
        <v>5526.0</v>
      </c>
      <c r="J28" s="53">
        <v>5717.0</v>
      </c>
      <c r="K28" s="53">
        <v>5978.0</v>
      </c>
      <c r="L28" s="53">
        <v>5978.0</v>
      </c>
      <c r="M28" s="52" t="s">
        <v>36</v>
      </c>
      <c r="N28" s="53">
        <v>5978.0</v>
      </c>
      <c r="O28" s="53">
        <v>5978.0</v>
      </c>
      <c r="P28" s="53">
        <v>5978.0</v>
      </c>
      <c r="Q28" s="53">
        <v>5978.0</v>
      </c>
      <c r="R28" s="53">
        <v>5978.0</v>
      </c>
    </row>
    <row r="31">
      <c r="A31" s="52" t="s">
        <v>38</v>
      </c>
      <c r="B31" s="53">
        <v>5273.0</v>
      </c>
      <c r="C31" s="53">
        <v>5672.0</v>
      </c>
      <c r="D31" s="53">
        <v>5835.0</v>
      </c>
      <c r="E31" s="53">
        <v>5995.0</v>
      </c>
      <c r="F31" s="53">
        <v>6271.0</v>
      </c>
      <c r="G31" s="59"/>
      <c r="H31" s="9" t="s">
        <v>7</v>
      </c>
      <c r="I31" s="9" t="s">
        <v>8</v>
      </c>
      <c r="J31" s="9" t="s">
        <v>9</v>
      </c>
      <c r="K31" s="9" t="s">
        <v>10</v>
      </c>
      <c r="L31" s="9" t="s">
        <v>11</v>
      </c>
      <c r="M31" s="60"/>
      <c r="N31" s="9" t="s">
        <v>12</v>
      </c>
      <c r="O31" s="9" t="s">
        <v>13</v>
      </c>
      <c r="P31" s="9" t="s">
        <v>14</v>
      </c>
      <c r="Q31" s="9" t="s">
        <v>15</v>
      </c>
      <c r="R31" s="9" t="s">
        <v>16</v>
      </c>
    </row>
    <row r="32">
      <c r="A32" s="52" t="s">
        <v>39</v>
      </c>
      <c r="B32" s="53">
        <v>4815.0</v>
      </c>
      <c r="C32" s="53">
        <v>5016.0</v>
      </c>
      <c r="D32" s="53">
        <v>5222.0</v>
      </c>
      <c r="E32" s="53">
        <v>5290.0</v>
      </c>
      <c r="F32" s="53">
        <v>5504.0</v>
      </c>
      <c r="G32" s="9" t="s">
        <v>38</v>
      </c>
      <c r="H32" s="61">
        <v>6220.0</v>
      </c>
      <c r="I32" s="61">
        <v>6483.0</v>
      </c>
      <c r="J32" s="61">
        <v>6878.0</v>
      </c>
      <c r="K32" s="61">
        <v>7224.0</v>
      </c>
      <c r="L32" s="61">
        <v>7554.0</v>
      </c>
      <c r="M32" s="52" t="s">
        <v>37</v>
      </c>
      <c r="N32" s="54"/>
      <c r="O32" s="53">
        <v>9376.0</v>
      </c>
      <c r="P32" s="53">
        <v>9851.0</v>
      </c>
      <c r="Q32" s="53">
        <v>10205.0</v>
      </c>
      <c r="R32" s="53">
        <v>10597.0</v>
      </c>
    </row>
    <row r="33">
      <c r="A33" s="52" t="s">
        <v>40</v>
      </c>
      <c r="B33" s="53">
        <v>4261.0</v>
      </c>
      <c r="C33" s="53">
        <v>4664.0</v>
      </c>
      <c r="D33" s="53">
        <v>4788.0</v>
      </c>
      <c r="E33" s="53">
        <v>4873.0</v>
      </c>
      <c r="F33" s="53">
        <v>5149.0</v>
      </c>
      <c r="G33" s="9" t="s">
        <v>39</v>
      </c>
      <c r="H33" s="61">
        <v>5636.0</v>
      </c>
      <c r="I33" s="61">
        <v>6056.0</v>
      </c>
      <c r="J33" s="61">
        <v>6254.0</v>
      </c>
      <c r="K33" s="61">
        <v>6483.0</v>
      </c>
      <c r="L33" s="61">
        <v>6718.0</v>
      </c>
      <c r="M33" s="52" t="s">
        <v>38</v>
      </c>
      <c r="N33" s="53">
        <v>8231.0</v>
      </c>
      <c r="O33" s="53">
        <v>8508.0</v>
      </c>
      <c r="P33" s="53">
        <v>8914.0</v>
      </c>
      <c r="Q33" s="53">
        <v>9248.0</v>
      </c>
      <c r="R33" s="53">
        <v>9630.0</v>
      </c>
    </row>
    <row r="34">
      <c r="A34" s="52" t="s">
        <v>41</v>
      </c>
      <c r="B34" s="53">
        <v>3740.0</v>
      </c>
      <c r="C34" s="53">
        <v>4143.0</v>
      </c>
      <c r="D34" s="53">
        <v>4251.0</v>
      </c>
      <c r="E34" s="53">
        <v>4479.0</v>
      </c>
      <c r="F34" s="53">
        <v>4750.0</v>
      </c>
      <c r="G34" s="9" t="s">
        <v>40</v>
      </c>
      <c r="H34" s="61">
        <v>5303.0</v>
      </c>
      <c r="I34" s="61">
        <v>5505.0</v>
      </c>
      <c r="J34" s="61">
        <v>5704.0</v>
      </c>
      <c r="K34" s="61">
        <v>5948.0</v>
      </c>
      <c r="L34" s="61">
        <v>6139.0</v>
      </c>
      <c r="M34" s="52" t="s">
        <v>39</v>
      </c>
      <c r="N34" s="53">
        <v>7514.0</v>
      </c>
      <c r="O34" s="53">
        <v>7815.0</v>
      </c>
      <c r="P34" s="53">
        <v>7995.0</v>
      </c>
      <c r="Q34" s="53">
        <v>8186.0</v>
      </c>
      <c r="R34" s="53">
        <v>8447.0</v>
      </c>
    </row>
    <row r="35">
      <c r="G35" s="9" t="s">
        <v>41</v>
      </c>
      <c r="H35" s="61">
        <v>4894.0</v>
      </c>
      <c r="I35" s="61">
        <v>5071.0</v>
      </c>
      <c r="J35" s="61">
        <v>5318.0</v>
      </c>
      <c r="K35" s="61">
        <v>5562.0</v>
      </c>
      <c r="L35" s="61">
        <v>5753.0</v>
      </c>
      <c r="M35" s="52" t="s">
        <v>40</v>
      </c>
      <c r="N35" s="53">
        <v>6639.0</v>
      </c>
      <c r="O35" s="53">
        <v>6856.0</v>
      </c>
      <c r="P35" s="53">
        <v>6999.0</v>
      </c>
      <c r="Q35" s="53">
        <v>7112.0</v>
      </c>
      <c r="R35" s="53">
        <v>7112.0</v>
      </c>
    </row>
    <row r="36">
      <c r="M36" s="52" t="s">
        <v>41</v>
      </c>
      <c r="N36" s="53">
        <v>6237.0</v>
      </c>
      <c r="O36" s="53">
        <v>6463.0</v>
      </c>
      <c r="P36" s="53">
        <v>6463.0</v>
      </c>
      <c r="Q36" s="53">
        <v>6463.0</v>
      </c>
      <c r="R36" s="53">
        <v>6463.0</v>
      </c>
    </row>
  </sheetData>
  <mergeCells count="13">
    <mergeCell ref="B13:F13"/>
    <mergeCell ref="H13:L13"/>
    <mergeCell ref="A25:F25"/>
    <mergeCell ref="G25:L25"/>
    <mergeCell ref="M13:M14"/>
    <mergeCell ref="N13:R13"/>
    <mergeCell ref="A2:A3"/>
    <mergeCell ref="B2:F2"/>
    <mergeCell ref="M2:M3"/>
    <mergeCell ref="N2:R2"/>
    <mergeCell ref="C11:F11"/>
    <mergeCell ref="A13:A14"/>
    <mergeCell ref="G13:G14"/>
  </mergeCells>
  <drawing r:id="rId1"/>
</worksheet>
</file>